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Default Extension="wmf" ContentType="image/x-wmf"/>
  <Override PartName="/xl/embeddings/oleObject3.bin" ContentType="application/vnd.openxmlformats-officedocument.oleObject"/>
  <Override PartName="/xl/charts/chart3.xml" ContentType="application/vnd.openxmlformats-officedocument.drawingml.chart+xml"/>
  <Default Extension="emf" ContentType="image/x-emf"/>
  <Override PartName="/xl/embeddings/oleObject4.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8010"/>
  </bookViews>
  <sheets>
    <sheet name="E1" sheetId="1" r:id="rId1"/>
    <sheet name="E2" sheetId="2" r:id="rId2"/>
    <sheet name="E3" sheetId="4" r:id="rId3"/>
  </sheets>
  <calcPr calcId="125725"/>
</workbook>
</file>

<file path=xl/calcChain.xml><?xml version="1.0" encoding="utf-8"?>
<calcChain xmlns="http://schemas.openxmlformats.org/spreadsheetml/2006/main">
  <c r="C20" i="4"/>
  <c r="D16"/>
  <c r="D15"/>
  <c r="D17"/>
  <c r="D9" i="2"/>
  <c r="M21" s="1"/>
  <c r="F20" i="1"/>
  <c r="G21" s="1"/>
  <c r="G20"/>
  <c r="D15"/>
  <c r="D14" i="2"/>
  <c r="B20" i="4" l="1"/>
  <c r="D12"/>
  <c r="A2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0"/>
  <c r="J21" i="2"/>
  <c r="J20"/>
  <c r="E20"/>
  <c r="C20"/>
  <c r="D20" s="1"/>
  <c r="F20"/>
  <c r="G20" s="1"/>
  <c r="A2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D9" i="1"/>
  <c r="H20" s="1"/>
  <c r="E20"/>
  <c r="A114"/>
  <c r="A115"/>
  <c r="A116"/>
  <c r="A117"/>
  <c r="A118"/>
  <c r="A119"/>
  <c r="A120"/>
  <c r="A103"/>
  <c r="A104"/>
  <c r="A105"/>
  <c r="A106"/>
  <c r="A107"/>
  <c r="A108"/>
  <c r="A109"/>
  <c r="A110"/>
  <c r="A111"/>
  <c r="A112"/>
  <c r="A113"/>
  <c r="A92"/>
  <c r="A93"/>
  <c r="A94"/>
  <c r="A95"/>
  <c r="A96"/>
  <c r="A97"/>
  <c r="A98"/>
  <c r="A99"/>
  <c r="A100"/>
  <c r="A101"/>
  <c r="A102"/>
  <c r="A78"/>
  <c r="A79"/>
  <c r="A80"/>
  <c r="A81"/>
  <c r="A82"/>
  <c r="A83"/>
  <c r="A84"/>
  <c r="A85"/>
  <c r="A86"/>
  <c r="A87"/>
  <c r="A88"/>
  <c r="A89"/>
  <c r="A90"/>
  <c r="A91"/>
  <c r="A67"/>
  <c r="A68"/>
  <c r="A69"/>
  <c r="A70"/>
  <c r="A71"/>
  <c r="A72"/>
  <c r="A73"/>
  <c r="A74"/>
  <c r="A75"/>
  <c r="A76"/>
  <c r="A77"/>
  <c r="A61"/>
  <c r="A62"/>
  <c r="A63"/>
  <c r="A64"/>
  <c r="A65"/>
  <c r="A66"/>
  <c r="A55"/>
  <c r="A56"/>
  <c r="A57"/>
  <c r="A58"/>
  <c r="A59"/>
  <c r="A60"/>
  <c r="A49"/>
  <c r="A50"/>
  <c r="A51"/>
  <c r="A52"/>
  <c r="A53"/>
  <c r="A54"/>
  <c r="A36"/>
  <c r="A37"/>
  <c r="A38"/>
  <c r="A39"/>
  <c r="A40"/>
  <c r="A41"/>
  <c r="A42"/>
  <c r="A43"/>
  <c r="A44"/>
  <c r="A45"/>
  <c r="A46"/>
  <c r="A47"/>
  <c r="A48"/>
  <c r="A33"/>
  <c r="A34"/>
  <c r="A35"/>
  <c r="A27"/>
  <c r="A28"/>
  <c r="A29"/>
  <c r="A30"/>
  <c r="A31"/>
  <c r="A32"/>
  <c r="A25"/>
  <c r="A26" s="1"/>
  <c r="B20"/>
  <c r="C20" s="1"/>
  <c r="D20" s="1"/>
  <c r="A21"/>
  <c r="A22" s="1"/>
  <c r="A23" s="1"/>
  <c r="A24" s="1"/>
  <c r="B21" i="2" l="1"/>
  <c r="C21" s="1"/>
  <c r="D21" s="1"/>
  <c r="D20" i="4"/>
  <c r="E20" s="1"/>
  <c r="F20" s="1"/>
  <c r="H20" i="2"/>
  <c r="I20"/>
  <c r="H21" i="1"/>
  <c r="B21"/>
  <c r="C21" s="1"/>
  <c r="D21" s="1"/>
  <c r="E21" i="2" l="1"/>
  <c r="D21" i="4"/>
  <c r="B21"/>
  <c r="C21" s="1"/>
  <c r="F21" i="2"/>
  <c r="B22"/>
  <c r="E22" s="1"/>
  <c r="B22" i="1"/>
  <c r="C22" s="1"/>
  <c r="D22" s="1"/>
  <c r="B23" s="1"/>
  <c r="C23" s="1"/>
  <c r="D23" s="1"/>
  <c r="B24" s="1"/>
  <c r="C24" s="1"/>
  <c r="D24" s="1"/>
  <c r="B25" s="1"/>
  <c r="C25" s="1"/>
  <c r="D25" s="1"/>
  <c r="B26" s="1"/>
  <c r="C26" s="1"/>
  <c r="D26" s="1"/>
  <c r="B27" s="1"/>
  <c r="C27" s="1"/>
  <c r="D27" s="1"/>
  <c r="B28" s="1"/>
  <c r="C28" s="1"/>
  <c r="D28" s="1"/>
  <c r="B29" s="1"/>
  <c r="C29" s="1"/>
  <c r="D29" s="1"/>
  <c r="E21" i="4" l="1"/>
  <c r="F21" s="1"/>
  <c r="D22" s="1"/>
  <c r="C22" i="2"/>
  <c r="D22" s="1"/>
  <c r="I21"/>
  <c r="G21"/>
  <c r="H21" s="1"/>
  <c r="B30" i="1"/>
  <c r="C30" s="1"/>
  <c r="D30" s="1"/>
  <c r="B22" i="4" l="1"/>
  <c r="C22" s="1"/>
  <c r="E22" s="1"/>
  <c r="F22" s="1"/>
  <c r="B23" i="2"/>
  <c r="C23" s="1"/>
  <c r="D23" s="1"/>
  <c r="F22"/>
  <c r="B31" i="1"/>
  <c r="C31" s="1"/>
  <c r="D31" s="1"/>
  <c r="D23" i="4" l="1"/>
  <c r="B23"/>
  <c r="E23" i="2"/>
  <c r="B24"/>
  <c r="E24" s="1"/>
  <c r="I22"/>
  <c r="G22"/>
  <c r="H22" s="1"/>
  <c r="B32" i="1"/>
  <c r="C32" s="1"/>
  <c r="D32" s="1"/>
  <c r="B33" s="1"/>
  <c r="C33" s="1"/>
  <c r="D33" s="1"/>
  <c r="B34" s="1"/>
  <c r="C34" s="1"/>
  <c r="D34" s="1"/>
  <c r="B35" s="1"/>
  <c r="C35" s="1"/>
  <c r="D35" s="1"/>
  <c r="B36" s="1"/>
  <c r="C36" s="1"/>
  <c r="D36" s="1"/>
  <c r="B37" s="1"/>
  <c r="C37" s="1"/>
  <c r="D37" s="1"/>
  <c r="B38" s="1"/>
  <c r="C38" s="1"/>
  <c r="D38" s="1"/>
  <c r="C23" i="4" l="1"/>
  <c r="E23" s="1"/>
  <c r="F23" s="1"/>
  <c r="C24" i="2"/>
  <c r="D24" s="1"/>
  <c r="F23"/>
  <c r="B39" i="1"/>
  <c r="C39" s="1"/>
  <c r="D39" s="1"/>
  <c r="B40" s="1"/>
  <c r="C40" s="1"/>
  <c r="D40" s="1"/>
  <c r="B41" s="1"/>
  <c r="C41" s="1"/>
  <c r="D41" s="1"/>
  <c r="B42" s="1"/>
  <c r="C42" s="1"/>
  <c r="D42" s="1"/>
  <c r="D24" i="4" l="1"/>
  <c r="B24"/>
  <c r="C24" s="1"/>
  <c r="B25" i="2"/>
  <c r="E25" s="1"/>
  <c r="G23"/>
  <c r="H23" s="1"/>
  <c r="I23"/>
  <c r="B43" i="1"/>
  <c r="C43" s="1"/>
  <c r="D43" s="1"/>
  <c r="E24" i="4" l="1"/>
  <c r="F24" s="1"/>
  <c r="D25" s="1"/>
  <c r="C25" i="2"/>
  <c r="D25" s="1"/>
  <c r="F24"/>
  <c r="B44" i="1"/>
  <c r="C44" s="1"/>
  <c r="D44" s="1"/>
  <c r="B25" i="4" l="1"/>
  <c r="C25" s="1"/>
  <c r="E25" s="1"/>
  <c r="F25" s="1"/>
  <c r="D26" s="1"/>
  <c r="B26" i="2"/>
  <c r="E26" s="1"/>
  <c r="I24"/>
  <c r="G24"/>
  <c r="H24" s="1"/>
  <c r="B45" i="1"/>
  <c r="C45" s="1"/>
  <c r="D45" s="1"/>
  <c r="B26" i="4" l="1"/>
  <c r="C26" i="2"/>
  <c r="D26" s="1"/>
  <c r="F25"/>
  <c r="I25" s="1"/>
  <c r="B46" i="1"/>
  <c r="C46" s="1"/>
  <c r="D46" s="1"/>
  <c r="C26" i="4" l="1"/>
  <c r="E26" s="1"/>
  <c r="F26" s="1"/>
  <c r="D27" s="1"/>
  <c r="B27" i="2"/>
  <c r="E27" s="1"/>
  <c r="G25"/>
  <c r="H25" s="1"/>
  <c r="B47" i="1"/>
  <c r="C47" s="1"/>
  <c r="D47" s="1"/>
  <c r="B27" i="4" l="1"/>
  <c r="C27" i="2"/>
  <c r="D27" s="1"/>
  <c r="F26"/>
  <c r="I26" s="1"/>
  <c r="B48" i="1"/>
  <c r="C48" s="1"/>
  <c r="D48" s="1"/>
  <c r="B49" s="1"/>
  <c r="C49" s="1"/>
  <c r="D49" s="1"/>
  <c r="B50" s="1"/>
  <c r="C50" s="1"/>
  <c r="D50" s="1"/>
  <c r="B51" s="1"/>
  <c r="C51" s="1"/>
  <c r="D51" s="1"/>
  <c r="B52" s="1"/>
  <c r="C52" s="1"/>
  <c r="D52" s="1"/>
  <c r="B53" s="1"/>
  <c r="C53" s="1"/>
  <c r="D53" s="1"/>
  <c r="B54" s="1"/>
  <c r="C54" s="1"/>
  <c r="D54" s="1"/>
  <c r="B55" s="1"/>
  <c r="C55" s="1"/>
  <c r="D55" s="1"/>
  <c r="C27" i="4" l="1"/>
  <c r="E27" s="1"/>
  <c r="F27" s="1"/>
  <c r="D28" s="1"/>
  <c r="B28" i="2"/>
  <c r="C28" s="1"/>
  <c r="D28" s="1"/>
  <c r="G26"/>
  <c r="H26" s="1"/>
  <c r="B56" i="1"/>
  <c r="C56" s="1"/>
  <c r="D56" s="1"/>
  <c r="B57" s="1"/>
  <c r="C57" s="1"/>
  <c r="D57" s="1"/>
  <c r="B58" s="1"/>
  <c r="C58" s="1"/>
  <c r="D58" s="1"/>
  <c r="B59" s="1"/>
  <c r="C59" s="1"/>
  <c r="D59" s="1"/>
  <c r="B60" s="1"/>
  <c r="C60" s="1"/>
  <c r="D60" s="1"/>
  <c r="B61" s="1"/>
  <c r="C61" s="1"/>
  <c r="D61" s="1"/>
  <c r="B62" s="1"/>
  <c r="C62" s="1"/>
  <c r="D62" s="1"/>
  <c r="B63" s="1"/>
  <c r="C63" s="1"/>
  <c r="D63" s="1"/>
  <c r="B64" s="1"/>
  <c r="C64" s="1"/>
  <c r="D64" s="1"/>
  <c r="B65" s="1"/>
  <c r="C65" s="1"/>
  <c r="D65" s="1"/>
  <c r="B66" s="1"/>
  <c r="C66" s="1"/>
  <c r="D66" s="1"/>
  <c r="B67" s="1"/>
  <c r="C67" s="1"/>
  <c r="D67" s="1"/>
  <c r="B68" s="1"/>
  <c r="C68" s="1"/>
  <c r="D68" s="1"/>
  <c r="B69" s="1"/>
  <c r="C69" s="1"/>
  <c r="D69" s="1"/>
  <c r="B70" s="1"/>
  <c r="C70" s="1"/>
  <c r="D70" s="1"/>
  <c r="B71" s="1"/>
  <c r="C71" s="1"/>
  <c r="D71" s="1"/>
  <c r="B72" s="1"/>
  <c r="C72" s="1"/>
  <c r="D72" s="1"/>
  <c r="B73" s="1"/>
  <c r="C73" s="1"/>
  <c r="D73" s="1"/>
  <c r="B74" s="1"/>
  <c r="C74" s="1"/>
  <c r="D74" s="1"/>
  <c r="B75" s="1"/>
  <c r="C75" s="1"/>
  <c r="D75" s="1"/>
  <c r="B76" s="1"/>
  <c r="C76" s="1"/>
  <c r="D76" s="1"/>
  <c r="B77" s="1"/>
  <c r="C77" s="1"/>
  <c r="D77" s="1"/>
  <c r="B78" s="1"/>
  <c r="C78" s="1"/>
  <c r="D78" s="1"/>
  <c r="B79" s="1"/>
  <c r="C79" s="1"/>
  <c r="D79" s="1"/>
  <c r="B80" s="1"/>
  <c r="C80" s="1"/>
  <c r="D80" s="1"/>
  <c r="B81" s="1"/>
  <c r="C81" s="1"/>
  <c r="D81" s="1"/>
  <c r="B82" s="1"/>
  <c r="C82" s="1"/>
  <c r="D82" s="1"/>
  <c r="B83" s="1"/>
  <c r="C83" s="1"/>
  <c r="D83" s="1"/>
  <c r="B84" s="1"/>
  <c r="C84" s="1"/>
  <c r="D84" s="1"/>
  <c r="B85" s="1"/>
  <c r="C85" s="1"/>
  <c r="D85" s="1"/>
  <c r="B86" s="1"/>
  <c r="C86" s="1"/>
  <c r="D86" s="1"/>
  <c r="B87" s="1"/>
  <c r="C87" s="1"/>
  <c r="D87" s="1"/>
  <c r="B88" s="1"/>
  <c r="C88" s="1"/>
  <c r="D88" s="1"/>
  <c r="B89" s="1"/>
  <c r="C89" s="1"/>
  <c r="D89" s="1"/>
  <c r="B90" s="1"/>
  <c r="C90" s="1"/>
  <c r="D90" s="1"/>
  <c r="B91" s="1"/>
  <c r="C91" s="1"/>
  <c r="D91" s="1"/>
  <c r="B92" s="1"/>
  <c r="C92" s="1"/>
  <c r="D92" s="1"/>
  <c r="B93" s="1"/>
  <c r="C93" s="1"/>
  <c r="D93" s="1"/>
  <c r="B94" s="1"/>
  <c r="C94" s="1"/>
  <c r="D94" s="1"/>
  <c r="B95" s="1"/>
  <c r="C95" s="1"/>
  <c r="D95" s="1"/>
  <c r="B96" s="1"/>
  <c r="C96" s="1"/>
  <c r="D96" s="1"/>
  <c r="B97" s="1"/>
  <c r="C97" s="1"/>
  <c r="D97" s="1"/>
  <c r="B98" s="1"/>
  <c r="C98" s="1"/>
  <c r="D98" s="1"/>
  <c r="B99" s="1"/>
  <c r="C99" s="1"/>
  <c r="D99" s="1"/>
  <c r="B100" s="1"/>
  <c r="C100" s="1"/>
  <c r="D100" s="1"/>
  <c r="B101" s="1"/>
  <c r="C101" s="1"/>
  <c r="D101" s="1"/>
  <c r="B102" s="1"/>
  <c r="C102" s="1"/>
  <c r="D102" s="1"/>
  <c r="B103" s="1"/>
  <c r="C103" s="1"/>
  <c r="D103" s="1"/>
  <c r="B104" s="1"/>
  <c r="C104" s="1"/>
  <c r="D104" s="1"/>
  <c r="B105" s="1"/>
  <c r="C105" s="1"/>
  <c r="D105" s="1"/>
  <c r="B106" s="1"/>
  <c r="C106" s="1"/>
  <c r="D106" s="1"/>
  <c r="B107" s="1"/>
  <c r="C107" s="1"/>
  <c r="D107" s="1"/>
  <c r="B108" s="1"/>
  <c r="C108" s="1"/>
  <c r="D108" s="1"/>
  <c r="B109" s="1"/>
  <c r="C109" s="1"/>
  <c r="D109" s="1"/>
  <c r="B110" s="1"/>
  <c r="C110" s="1"/>
  <c r="D110" s="1"/>
  <c r="B111" s="1"/>
  <c r="C111" s="1"/>
  <c r="D111" s="1"/>
  <c r="B112" s="1"/>
  <c r="C112" s="1"/>
  <c r="D112" s="1"/>
  <c r="B113" s="1"/>
  <c r="C113" s="1"/>
  <c r="D113" s="1"/>
  <c r="B114" s="1"/>
  <c r="C114" s="1"/>
  <c r="D114" s="1"/>
  <c r="B115" s="1"/>
  <c r="C115" s="1"/>
  <c r="D115" s="1"/>
  <c r="B116" s="1"/>
  <c r="C116" s="1"/>
  <c r="D116" s="1"/>
  <c r="B117" s="1"/>
  <c r="C117" s="1"/>
  <c r="D117" s="1"/>
  <c r="B118" s="1"/>
  <c r="C118" s="1"/>
  <c r="D118" s="1"/>
  <c r="B119" s="1"/>
  <c r="C119" s="1"/>
  <c r="D119" s="1"/>
  <c r="B120" s="1"/>
  <c r="C120" s="1"/>
  <c r="D120" s="1"/>
  <c r="B28" i="4" l="1"/>
  <c r="E28" i="2"/>
  <c r="B29"/>
  <c r="C29" s="1"/>
  <c r="D29" s="1"/>
  <c r="F27"/>
  <c r="G27" s="1"/>
  <c r="H27" s="1"/>
  <c r="C28" i="4" l="1"/>
  <c r="E28" s="1"/>
  <c r="F28" s="1"/>
  <c r="D29" s="1"/>
  <c r="E29" i="2"/>
  <c r="F28"/>
  <c r="G28" s="1"/>
  <c r="H28" s="1"/>
  <c r="I27"/>
  <c r="B30"/>
  <c r="E30" s="1"/>
  <c r="B29" i="4" l="1"/>
  <c r="I28" i="2"/>
  <c r="F29"/>
  <c r="G29" s="1"/>
  <c r="H29" s="1"/>
  <c r="C30"/>
  <c r="D30" s="1"/>
  <c r="C29" i="4" l="1"/>
  <c r="E29" s="1"/>
  <c r="F29" s="1"/>
  <c r="D30" s="1"/>
  <c r="F30" i="2"/>
  <c r="I30" s="1"/>
  <c r="I29"/>
  <c r="B31"/>
  <c r="E31" s="1"/>
  <c r="B30" i="4" l="1"/>
  <c r="G30" i="2"/>
  <c r="H30" s="1"/>
  <c r="C31"/>
  <c r="D31" s="1"/>
  <c r="C30" i="4" l="1"/>
  <c r="E30" s="1"/>
  <c r="F30" s="1"/>
  <c r="D31" s="1"/>
  <c r="F31" i="2"/>
  <c r="I31" s="1"/>
  <c r="B32"/>
  <c r="E32" s="1"/>
  <c r="B31" i="4" l="1"/>
  <c r="G31" i="2"/>
  <c r="H31" s="1"/>
  <c r="C32"/>
  <c r="D32" s="1"/>
  <c r="C31" i="4" l="1"/>
  <c r="E31" s="1"/>
  <c r="F31" s="1"/>
  <c r="D32" s="1"/>
  <c r="F32" i="2"/>
  <c r="I32" s="1"/>
  <c r="B33"/>
  <c r="E33" s="1"/>
  <c r="B32" i="4" l="1"/>
  <c r="G32" i="2"/>
  <c r="H32" s="1"/>
  <c r="C33"/>
  <c r="D33" s="1"/>
  <c r="C32" i="4" l="1"/>
  <c r="E32" s="1"/>
  <c r="F32" s="1"/>
  <c r="D33" s="1"/>
  <c r="F33" i="2"/>
  <c r="I33" s="1"/>
  <c r="B34"/>
  <c r="E34" s="1"/>
  <c r="B33" i="4" l="1"/>
  <c r="G33" i="2"/>
  <c r="H33" s="1"/>
  <c r="C34"/>
  <c r="D34" s="1"/>
  <c r="C33" i="4" l="1"/>
  <c r="E33" s="1"/>
  <c r="F33" s="1"/>
  <c r="D34" s="1"/>
  <c r="F34" i="2"/>
  <c r="I34" s="1"/>
  <c r="B35"/>
  <c r="E35" s="1"/>
  <c r="B34" i="4" l="1"/>
  <c r="G34" i="2"/>
  <c r="H34" s="1"/>
  <c r="C35"/>
  <c r="D35" s="1"/>
  <c r="C34" i="4" l="1"/>
  <c r="E34" s="1"/>
  <c r="F34" s="1"/>
  <c r="D35" s="1"/>
  <c r="F35" i="2"/>
  <c r="I35" s="1"/>
  <c r="B36"/>
  <c r="E36" s="1"/>
  <c r="B35" i="4" l="1"/>
  <c r="G35" i="2"/>
  <c r="H35" s="1"/>
  <c r="C36"/>
  <c r="B37" l="1"/>
  <c r="C37" s="1"/>
  <c r="D37" s="1"/>
  <c r="D36"/>
  <c r="C35" i="4"/>
  <c r="E35" s="1"/>
  <c r="F35" s="1"/>
  <c r="D36" s="1"/>
  <c r="F36" i="2"/>
  <c r="G36" s="1"/>
  <c r="H36" s="1"/>
  <c r="E37"/>
  <c r="B36" i="4" l="1"/>
  <c r="F37" i="2"/>
  <c r="I36"/>
  <c r="B38"/>
  <c r="C36" i="4" l="1"/>
  <c r="E36" s="1"/>
  <c r="F36" s="1"/>
  <c r="D37" s="1"/>
  <c r="G37" i="2"/>
  <c r="H37" s="1"/>
  <c r="I37"/>
  <c r="E38"/>
  <c r="C38"/>
  <c r="D38" s="1"/>
  <c r="B37" i="4" l="1"/>
  <c r="F38" i="2"/>
  <c r="B39"/>
  <c r="C37" i="4" l="1"/>
  <c r="E37" s="1"/>
  <c r="F37" s="1"/>
  <c r="D38" s="1"/>
  <c r="I38" i="2"/>
  <c r="G38"/>
  <c r="H38" s="1"/>
  <c r="E39"/>
  <c r="C39"/>
  <c r="D39" s="1"/>
  <c r="B38" i="4" l="1"/>
  <c r="F39" i="2"/>
  <c r="B40"/>
  <c r="C38" i="4" l="1"/>
  <c r="E38" s="1"/>
  <c r="F38" s="1"/>
  <c r="D39" s="1"/>
  <c r="G39" i="2"/>
  <c r="H39" s="1"/>
  <c r="I39"/>
  <c r="E40"/>
  <c r="C40"/>
  <c r="D40" s="1"/>
  <c r="B39" i="4" l="1"/>
  <c r="F40" i="2"/>
  <c r="B41"/>
  <c r="C41" s="1"/>
  <c r="D41" s="1"/>
  <c r="C39" i="4" l="1"/>
  <c r="E39" s="1"/>
  <c r="F39" s="1"/>
  <c r="D40" s="1"/>
  <c r="G40" i="2"/>
  <c r="H40" s="1"/>
  <c r="I40"/>
  <c r="E41"/>
  <c r="B42"/>
  <c r="B40" i="4" l="1"/>
  <c r="F41" i="2"/>
  <c r="G41" s="1"/>
  <c r="H41" s="1"/>
  <c r="E42"/>
  <c r="C42"/>
  <c r="D42" s="1"/>
  <c r="C40" i="4" l="1"/>
  <c r="E40" s="1"/>
  <c r="F40" s="1"/>
  <c r="D41" s="1"/>
  <c r="I41" i="2"/>
  <c r="F42"/>
  <c r="G42" s="1"/>
  <c r="H42" s="1"/>
  <c r="B43"/>
  <c r="B41" i="4" l="1"/>
  <c r="I42" i="2"/>
  <c r="F43"/>
  <c r="E43"/>
  <c r="C43"/>
  <c r="D43" s="1"/>
  <c r="C41" i="4" l="1"/>
  <c r="E41" s="1"/>
  <c r="F41" s="1"/>
  <c r="D42" s="1"/>
  <c r="G43" i="2"/>
  <c r="H43" s="1"/>
  <c r="I43"/>
  <c r="B44"/>
  <c r="B42" i="4" l="1"/>
  <c r="F44" i="2"/>
  <c r="G44" s="1"/>
  <c r="H44" s="1"/>
  <c r="E44"/>
  <c r="C44"/>
  <c r="D44" s="1"/>
  <c r="C42" i="4" l="1"/>
  <c r="E42" s="1"/>
  <c r="F42" s="1"/>
  <c r="D43" s="1"/>
  <c r="I44" i="2"/>
  <c r="F45"/>
  <c r="G45" s="1"/>
  <c r="H45" s="1"/>
  <c r="B45"/>
  <c r="B43" i="4" l="1"/>
  <c r="I45" i="2"/>
  <c r="F46"/>
  <c r="G46" s="1"/>
  <c r="H46" s="1"/>
  <c r="E45"/>
  <c r="C45"/>
  <c r="D45" s="1"/>
  <c r="C43" i="4" l="1"/>
  <c r="E43" s="1"/>
  <c r="F43" s="1"/>
  <c r="D44" s="1"/>
  <c r="F47" i="2"/>
  <c r="I47" s="1"/>
  <c r="I46"/>
  <c r="B46"/>
  <c r="G47" l="1"/>
  <c r="H47" s="1"/>
  <c r="B44" i="4"/>
  <c r="E46" i="2"/>
  <c r="C46"/>
  <c r="D46" s="1"/>
  <c r="F48" l="1"/>
  <c r="G48" s="1"/>
  <c r="H48" s="1"/>
  <c r="C44" i="4"/>
  <c r="E44" s="1"/>
  <c r="F44" s="1"/>
  <c r="D45" s="1"/>
  <c r="B47" i="2"/>
  <c r="I48" l="1"/>
  <c r="B45" i="4"/>
  <c r="E47" i="2"/>
  <c r="C47"/>
  <c r="D47" s="1"/>
  <c r="F49"/>
  <c r="C45" i="4" l="1"/>
  <c r="E45" s="1"/>
  <c r="F45" s="1"/>
  <c r="D46" s="1"/>
  <c r="B48" i="2"/>
  <c r="G49"/>
  <c r="H49" s="1"/>
  <c r="I49"/>
  <c r="B46" i="4" l="1"/>
  <c r="E48" i="2"/>
  <c r="C48"/>
  <c r="D48" s="1"/>
  <c r="F50"/>
  <c r="G50" s="1"/>
  <c r="H50" s="1"/>
  <c r="C46" i="4" l="1"/>
  <c r="E46" s="1"/>
  <c r="F46" s="1"/>
  <c r="D47" s="1"/>
  <c r="B49" i="2"/>
  <c r="I50"/>
  <c r="F51"/>
  <c r="B47" i="4" l="1"/>
  <c r="E49" i="2"/>
  <c r="C49"/>
  <c r="D49" s="1"/>
  <c r="G51"/>
  <c r="H51" s="1"/>
  <c r="I51"/>
  <c r="C47" i="4" l="1"/>
  <c r="E47" s="1"/>
  <c r="F47" s="1"/>
  <c r="D48" s="1"/>
  <c r="B50" i="2"/>
  <c r="F52"/>
  <c r="G52" s="1"/>
  <c r="H52" s="1"/>
  <c r="B48" i="4" l="1"/>
  <c r="E50" i="2"/>
  <c r="C50"/>
  <c r="D50" s="1"/>
  <c r="I52"/>
  <c r="F53"/>
  <c r="G53" s="1"/>
  <c r="H53" s="1"/>
  <c r="C48" i="4" l="1"/>
  <c r="E48" s="1"/>
  <c r="F48" s="1"/>
  <c r="D49" s="1"/>
  <c r="B51" i="2"/>
  <c r="I53"/>
  <c r="F54"/>
  <c r="G54" s="1"/>
  <c r="H54" s="1"/>
  <c r="B49" i="4" l="1"/>
  <c r="C49" s="1"/>
  <c r="E49" s="1"/>
  <c r="F49" s="1"/>
  <c r="E51" i="2"/>
  <c r="C51"/>
  <c r="D51" s="1"/>
  <c r="I54"/>
  <c r="F55"/>
  <c r="G55" s="1"/>
  <c r="H55" s="1"/>
  <c r="B50" i="4" l="1"/>
  <c r="D50"/>
  <c r="B52" i="2"/>
  <c r="I55"/>
  <c r="F56"/>
  <c r="C50" i="4" l="1"/>
  <c r="E50" s="1"/>
  <c r="F50" s="1"/>
  <c r="D51" s="1"/>
  <c r="E52" i="2"/>
  <c r="C52"/>
  <c r="D52" s="1"/>
  <c r="G56"/>
  <c r="H56" s="1"/>
  <c r="I56"/>
  <c r="B51" i="4" l="1"/>
  <c r="B53" i="2"/>
  <c r="F57"/>
  <c r="C51" i="4" l="1"/>
  <c r="E51" s="1"/>
  <c r="F51" s="1"/>
  <c r="D52" s="1"/>
  <c r="E53" i="2"/>
  <c r="C53"/>
  <c r="D53" s="1"/>
  <c r="G57"/>
  <c r="H57" s="1"/>
  <c r="I57"/>
  <c r="B52" i="4" l="1"/>
  <c r="B54" i="2"/>
  <c r="E54" s="1"/>
  <c r="F58"/>
  <c r="I58" s="1"/>
  <c r="C52" i="4" l="1"/>
  <c r="E52" s="1"/>
  <c r="F52" s="1"/>
  <c r="D53" s="1"/>
  <c r="C54" i="2"/>
  <c r="D54" s="1"/>
  <c r="G58"/>
  <c r="H58" s="1"/>
  <c r="B53" i="4" l="1"/>
  <c r="B55" i="2"/>
  <c r="E55" s="1"/>
  <c r="F59"/>
  <c r="G59" s="1"/>
  <c r="H59" s="1"/>
  <c r="C53" i="4" l="1"/>
  <c r="E53" s="1"/>
  <c r="F53" s="1"/>
  <c r="D54" s="1"/>
  <c r="C55" i="2"/>
  <c r="D55" s="1"/>
  <c r="F60"/>
  <c r="I60" s="1"/>
  <c r="I59"/>
  <c r="G60" l="1"/>
  <c r="H60" s="1"/>
  <c r="B54" i="4"/>
  <c r="B56" i="2"/>
  <c r="E56" s="1"/>
  <c r="F61" l="1"/>
  <c r="G61" s="1"/>
  <c r="H61" s="1"/>
  <c r="C54" i="4"/>
  <c r="E54" s="1"/>
  <c r="F54" s="1"/>
  <c r="D55" s="1"/>
  <c r="C56" i="2"/>
  <c r="D56" s="1"/>
  <c r="I61" l="1"/>
  <c r="B55" i="4"/>
  <c r="B57" i="2"/>
  <c r="E57" s="1"/>
  <c r="F62"/>
  <c r="C55" i="4" l="1"/>
  <c r="E55" s="1"/>
  <c r="F55" s="1"/>
  <c r="D56" s="1"/>
  <c r="C57" i="2"/>
  <c r="G62"/>
  <c r="H62" s="1"/>
  <c r="I62"/>
  <c r="B58" l="1"/>
  <c r="E58" s="1"/>
  <c r="D57"/>
  <c r="B56" i="4"/>
  <c r="F63" i="2"/>
  <c r="C58" l="1"/>
  <c r="D58" s="1"/>
  <c r="C56" i="4"/>
  <c r="E56" s="1"/>
  <c r="F56" s="1"/>
  <c r="D57" s="1"/>
  <c r="G63" i="2"/>
  <c r="H63" s="1"/>
  <c r="I63"/>
  <c r="B59" l="1"/>
  <c r="C59" s="1"/>
  <c r="D59" s="1"/>
  <c r="B57" i="4"/>
  <c r="F64" i="2"/>
  <c r="E59" l="1"/>
  <c r="B60"/>
  <c r="E60" s="1"/>
  <c r="C57" i="4"/>
  <c r="E57" s="1"/>
  <c r="F57" s="1"/>
  <c r="D58" s="1"/>
  <c r="G64" i="2"/>
  <c r="H64" s="1"/>
  <c r="I64"/>
  <c r="C60" l="1"/>
  <c r="D60" s="1"/>
  <c r="B58" i="4"/>
  <c r="F65" i="2"/>
  <c r="B61" l="1"/>
  <c r="E61" s="1"/>
  <c r="C58" i="4"/>
  <c r="E58" s="1"/>
  <c r="F58" s="1"/>
  <c r="D59" s="1"/>
  <c r="G65" i="2"/>
  <c r="H65" s="1"/>
  <c r="I65"/>
  <c r="C61" l="1"/>
  <c r="D61" s="1"/>
  <c r="B59" i="4"/>
  <c r="F66" i="2"/>
  <c r="G66" s="1"/>
  <c r="H66" s="1"/>
  <c r="B62" l="1"/>
  <c r="E62" s="1"/>
  <c r="C59" i="4"/>
  <c r="E59" s="1"/>
  <c r="F59" s="1"/>
  <c r="D60" s="1"/>
  <c r="C62" i="2"/>
  <c r="D62" s="1"/>
  <c r="I66"/>
  <c r="F67"/>
  <c r="G67" s="1"/>
  <c r="H67" s="1"/>
  <c r="B60" i="4" l="1"/>
  <c r="B63" i="2"/>
  <c r="E63" s="1"/>
  <c r="I67"/>
  <c r="F68"/>
  <c r="G68" s="1"/>
  <c r="H68" s="1"/>
  <c r="C60" i="4" l="1"/>
  <c r="E60" s="1"/>
  <c r="F60" s="1"/>
  <c r="D61" s="1"/>
  <c r="C63" i="2"/>
  <c r="D63" s="1"/>
  <c r="I68"/>
  <c r="F69"/>
  <c r="B61" i="4" l="1"/>
  <c r="B64" i="2"/>
  <c r="E64" s="1"/>
  <c r="G69"/>
  <c r="H69" s="1"/>
  <c r="I69"/>
  <c r="C61" i="4" l="1"/>
  <c r="E61" s="1"/>
  <c r="F61" s="1"/>
  <c r="D62" s="1"/>
  <c r="C64" i="2"/>
  <c r="D64" s="1"/>
  <c r="F70"/>
  <c r="I70" s="1"/>
  <c r="B62" i="4" l="1"/>
  <c r="B65" i="2"/>
  <c r="E65" s="1"/>
  <c r="G70"/>
  <c r="H70" s="1"/>
  <c r="C62" i="4" l="1"/>
  <c r="E62" s="1"/>
  <c r="F62" s="1"/>
  <c r="D63" s="1"/>
  <c r="C65" i="2"/>
  <c r="D65" s="1"/>
  <c r="F71"/>
  <c r="I71" s="1"/>
  <c r="B63" i="4" l="1"/>
  <c r="G71" i="2"/>
  <c r="H71" s="1"/>
  <c r="B66"/>
  <c r="E66" s="1"/>
  <c r="C63" i="4" l="1"/>
  <c r="E63" s="1"/>
  <c r="F63" s="1"/>
  <c r="D64" s="1"/>
  <c r="F72" i="2"/>
  <c r="I72" s="1"/>
  <c r="C66"/>
  <c r="D66" s="1"/>
  <c r="B64" i="4" l="1"/>
  <c r="C64" s="1"/>
  <c r="E64" s="1"/>
  <c r="F64" s="1"/>
  <c r="G72" i="2"/>
  <c r="H72" s="1"/>
  <c r="B67"/>
  <c r="E67" s="1"/>
  <c r="D65" i="4" l="1"/>
  <c r="B65"/>
  <c r="C65" s="1"/>
  <c r="F73" i="2"/>
  <c r="G73" s="1"/>
  <c r="H73" s="1"/>
  <c r="C67"/>
  <c r="D67" s="1"/>
  <c r="I73" l="1"/>
  <c r="E65" i="4"/>
  <c r="F65" s="1"/>
  <c r="D66" s="1"/>
  <c r="F74" i="2"/>
  <c r="G74" s="1"/>
  <c r="H74" s="1"/>
  <c r="B68"/>
  <c r="C68" s="1"/>
  <c r="D68" s="1"/>
  <c r="B66" i="4" l="1"/>
  <c r="C66" s="1"/>
  <c r="E66" s="1"/>
  <c r="F66" s="1"/>
  <c r="D67" s="1"/>
  <c r="I74" i="2"/>
  <c r="E68"/>
  <c r="B69"/>
  <c r="E69" s="1"/>
  <c r="F75"/>
  <c r="B67" i="4" l="1"/>
  <c r="C67" s="1"/>
  <c r="E67" s="1"/>
  <c r="F67" s="1"/>
  <c r="C69" i="2"/>
  <c r="D69" s="1"/>
  <c r="G75"/>
  <c r="H75" s="1"/>
  <c r="I75"/>
  <c r="D68" i="4" l="1"/>
  <c r="B68"/>
  <c r="C68" s="1"/>
  <c r="B70" i="2"/>
  <c r="C70" s="1"/>
  <c r="D70" s="1"/>
  <c r="F76"/>
  <c r="I76" s="1"/>
  <c r="E68" i="4" l="1"/>
  <c r="F68" s="1"/>
  <c r="E70" i="2"/>
  <c r="B71"/>
  <c r="C71" s="1"/>
  <c r="D71" s="1"/>
  <c r="G76"/>
  <c r="H76" s="1"/>
  <c r="D69" i="4" l="1"/>
  <c r="B69"/>
  <c r="C69" s="1"/>
  <c r="B72" i="2"/>
  <c r="E72" s="1"/>
  <c r="E71"/>
  <c r="F77"/>
  <c r="G77" s="1"/>
  <c r="H77" s="1"/>
  <c r="E69" i="4" l="1"/>
  <c r="F69" s="1"/>
  <c r="C72" i="2"/>
  <c r="D72" s="1"/>
  <c r="I77"/>
  <c r="F78"/>
  <c r="I78" s="1"/>
  <c r="D70" i="4" l="1"/>
  <c r="B70"/>
  <c r="B73" i="2"/>
  <c r="C73" s="1"/>
  <c r="D73" s="1"/>
  <c r="G78"/>
  <c r="H78" s="1"/>
  <c r="E73" l="1"/>
  <c r="C70" i="4"/>
  <c r="E70" s="1"/>
  <c r="F70" s="1"/>
  <c r="D71" s="1"/>
  <c r="F79" i="2"/>
  <c r="G79" s="1"/>
  <c r="H79" s="1"/>
  <c r="B74"/>
  <c r="E74" s="1"/>
  <c r="B71" i="4" l="1"/>
  <c r="I79" i="2"/>
  <c r="F80"/>
  <c r="I80" s="1"/>
  <c r="C74"/>
  <c r="B75" l="1"/>
  <c r="E75" s="1"/>
  <c r="D74"/>
  <c r="G80"/>
  <c r="H80" s="1"/>
  <c r="C71" i="4"/>
  <c r="E71" s="1"/>
  <c r="F71" s="1"/>
  <c r="D72" s="1"/>
  <c r="C75" i="2" l="1"/>
  <c r="D75" s="1"/>
  <c r="F81"/>
  <c r="G81" s="1"/>
  <c r="H81" s="1"/>
  <c r="B72" i="4"/>
  <c r="I81" i="2" l="1"/>
  <c r="B76"/>
  <c r="E76" s="1"/>
  <c r="F82"/>
  <c r="I82" s="1"/>
  <c r="C72" i="4"/>
  <c r="E72" s="1"/>
  <c r="F72" s="1"/>
  <c r="D73" s="1"/>
  <c r="G82" i="2" l="1"/>
  <c r="H82" s="1"/>
  <c r="C76"/>
  <c r="D76" s="1"/>
  <c r="B73" i="4"/>
  <c r="F83" i="2" l="1"/>
  <c r="G83" s="1"/>
  <c r="H83" s="1"/>
  <c r="B77"/>
  <c r="E77" s="1"/>
  <c r="C73" i="4"/>
  <c r="E73" s="1"/>
  <c r="F73" s="1"/>
  <c r="D74" s="1"/>
  <c r="I83" i="2" l="1"/>
  <c r="C77"/>
  <c r="D77" s="1"/>
  <c r="F84"/>
  <c r="G84" s="1"/>
  <c r="H84" s="1"/>
  <c r="B74" i="4"/>
  <c r="B78" i="2" l="1"/>
  <c r="C78" s="1"/>
  <c r="D78" s="1"/>
  <c r="F85"/>
  <c r="G85" s="1"/>
  <c r="H85" s="1"/>
  <c r="I84"/>
  <c r="C74" i="4"/>
  <c r="E74" s="1"/>
  <c r="F74" s="1"/>
  <c r="D75" s="1"/>
  <c r="E78" i="2"/>
  <c r="B79" l="1"/>
  <c r="E79" s="1"/>
  <c r="I85"/>
  <c r="B75" i="4"/>
  <c r="F86" i="2"/>
  <c r="G86" s="1"/>
  <c r="H86" s="1"/>
  <c r="C79" l="1"/>
  <c r="D79" s="1"/>
  <c r="C75" i="4"/>
  <c r="E75" s="1"/>
  <c r="F75" s="1"/>
  <c r="D76" s="1"/>
  <c r="I86" i="2"/>
  <c r="F87"/>
  <c r="G87" s="1"/>
  <c r="H87" s="1"/>
  <c r="B80" l="1"/>
  <c r="E80" s="1"/>
  <c r="B76" i="4"/>
  <c r="I87" i="2"/>
  <c r="F88"/>
  <c r="G88" s="1"/>
  <c r="H88" s="1"/>
  <c r="C80" l="1"/>
  <c r="D80" s="1"/>
  <c r="C76" i="4"/>
  <c r="E76" s="1"/>
  <c r="F76" s="1"/>
  <c r="D77" s="1"/>
  <c r="I88" i="2"/>
  <c r="F89"/>
  <c r="G89" s="1"/>
  <c r="H89" s="1"/>
  <c r="B81" l="1"/>
  <c r="E81" s="1"/>
  <c r="B77" i="4"/>
  <c r="I89" i="2"/>
  <c r="F90"/>
  <c r="G90" s="1"/>
  <c r="H90" s="1"/>
  <c r="C81" l="1"/>
  <c r="D81" s="1"/>
  <c r="C77" i="4"/>
  <c r="E77" s="1"/>
  <c r="F77" s="1"/>
  <c r="D78" s="1"/>
  <c r="I90" i="2"/>
  <c r="F91"/>
  <c r="B82" l="1"/>
  <c r="E82" s="1"/>
  <c r="B78" i="4"/>
  <c r="G91" i="2"/>
  <c r="H91" s="1"/>
  <c r="I91"/>
  <c r="C82" l="1"/>
  <c r="D82" s="1"/>
  <c r="C78" i="4"/>
  <c r="E78" s="1"/>
  <c r="F78" s="1"/>
  <c r="D79" s="1"/>
  <c r="F92" i="2"/>
  <c r="B83" l="1"/>
  <c r="E83" s="1"/>
  <c r="B79" i="4"/>
  <c r="C83" i="2"/>
  <c r="D83" s="1"/>
  <c r="G92"/>
  <c r="H92" s="1"/>
  <c r="I92"/>
  <c r="C79" i="4" l="1"/>
  <c r="E79" s="1"/>
  <c r="F79" s="1"/>
  <c r="D80" s="1"/>
  <c r="B84" i="2"/>
  <c r="F93"/>
  <c r="B80" i="4" l="1"/>
  <c r="E84" i="2"/>
  <c r="C84"/>
  <c r="D84" s="1"/>
  <c r="G93"/>
  <c r="H93" s="1"/>
  <c r="I93"/>
  <c r="C80" i="4" l="1"/>
  <c r="E80" s="1"/>
  <c r="F80" s="1"/>
  <c r="D81" s="1"/>
  <c r="B85" i="2"/>
  <c r="F94"/>
  <c r="B81" i="4" l="1"/>
  <c r="C85" i="2"/>
  <c r="D85" s="1"/>
  <c r="E85"/>
  <c r="G94"/>
  <c r="H94" s="1"/>
  <c r="I94"/>
  <c r="C81" i="4" l="1"/>
  <c r="E81" s="1"/>
  <c r="F81" s="1"/>
  <c r="D82" s="1"/>
  <c r="B86" i="2"/>
  <c r="F95"/>
  <c r="B82" i="4" l="1"/>
  <c r="E86" i="2"/>
  <c r="C86"/>
  <c r="D86" s="1"/>
  <c r="G95"/>
  <c r="H95" s="1"/>
  <c r="I95"/>
  <c r="C82" i="4" l="1"/>
  <c r="E82" s="1"/>
  <c r="F82" s="1"/>
  <c r="D83" s="1"/>
  <c r="B87" i="2"/>
  <c r="E87" s="1"/>
  <c r="F96"/>
  <c r="B83" i="4" l="1"/>
  <c r="C87" i="2"/>
  <c r="D87" s="1"/>
  <c r="G96"/>
  <c r="H96" s="1"/>
  <c r="I96"/>
  <c r="C83" i="4" l="1"/>
  <c r="E83" s="1"/>
  <c r="F83" s="1"/>
  <c r="D84" s="1"/>
  <c r="B88" i="2"/>
  <c r="E88" s="1"/>
  <c r="F97"/>
  <c r="I97" s="1"/>
  <c r="B84" i="4" l="1"/>
  <c r="C88" i="2"/>
  <c r="D88" s="1"/>
  <c r="G97"/>
  <c r="H97" s="1"/>
  <c r="C84" i="4" l="1"/>
  <c r="E84" s="1"/>
  <c r="F84" s="1"/>
  <c r="D85" s="1"/>
  <c r="B89" i="2"/>
  <c r="C89" s="1"/>
  <c r="D89" s="1"/>
  <c r="F98"/>
  <c r="G98" s="1"/>
  <c r="H98" s="1"/>
  <c r="B85" i="4" l="1"/>
  <c r="E89" i="2"/>
  <c r="B90"/>
  <c r="C90" s="1"/>
  <c r="D90" s="1"/>
  <c r="I98"/>
  <c r="F99"/>
  <c r="C85" i="4" l="1"/>
  <c r="E85" s="1"/>
  <c r="F85" s="1"/>
  <c r="D86" s="1"/>
  <c r="E90" i="2"/>
  <c r="B91"/>
  <c r="E91" s="1"/>
  <c r="G99"/>
  <c r="H99" s="1"/>
  <c r="I99"/>
  <c r="B86" i="4" l="1"/>
  <c r="C91" i="2"/>
  <c r="D91" s="1"/>
  <c r="F100"/>
  <c r="C86" i="4" l="1"/>
  <c r="E86" s="1"/>
  <c r="F86" s="1"/>
  <c r="D87" s="1"/>
  <c r="G100" i="2"/>
  <c r="H100" s="1"/>
  <c r="B92"/>
  <c r="I100"/>
  <c r="B87" i="4" l="1"/>
  <c r="F101" i="2"/>
  <c r="C92"/>
  <c r="D92" s="1"/>
  <c r="E92"/>
  <c r="C87" i="4" l="1"/>
  <c r="E87" s="1"/>
  <c r="F87" s="1"/>
  <c r="D88" s="1"/>
  <c r="B93" i="2"/>
  <c r="C93" s="1"/>
  <c r="D93" s="1"/>
  <c r="G101"/>
  <c r="H101" s="1"/>
  <c r="I101"/>
  <c r="B88" i="4" l="1"/>
  <c r="B94" i="2"/>
  <c r="E94" s="1"/>
  <c r="E93"/>
  <c r="F102"/>
  <c r="G102" s="1"/>
  <c r="H102" s="1"/>
  <c r="C88" i="4" l="1"/>
  <c r="E88" s="1"/>
  <c r="F88" s="1"/>
  <c r="D89" s="1"/>
  <c r="C94" i="2"/>
  <c r="D94" s="1"/>
  <c r="I102"/>
  <c r="F103"/>
  <c r="G103" s="1"/>
  <c r="H103" s="1"/>
  <c r="B89" i="4" l="1"/>
  <c r="I103" i="2"/>
  <c r="B95"/>
  <c r="E95" s="1"/>
  <c r="F104"/>
  <c r="G104" s="1"/>
  <c r="H104" s="1"/>
  <c r="C89" i="4" l="1"/>
  <c r="E89" s="1"/>
  <c r="F89" s="1"/>
  <c r="D90" s="1"/>
  <c r="C95" i="2"/>
  <c r="D95" s="1"/>
  <c r="I104"/>
  <c r="F105"/>
  <c r="G105" s="1"/>
  <c r="H105" s="1"/>
  <c r="B90" i="4" l="1"/>
  <c r="B96" i="2"/>
  <c r="E96" s="1"/>
  <c r="I105"/>
  <c r="F106"/>
  <c r="C90" i="4" l="1"/>
  <c r="E90" s="1"/>
  <c r="F90" s="1"/>
  <c r="D91" s="1"/>
  <c r="C96" i="2"/>
  <c r="D96" s="1"/>
  <c r="G106"/>
  <c r="H106" s="1"/>
  <c r="I106"/>
  <c r="B91" i="4" l="1"/>
  <c r="B97" i="2"/>
  <c r="C97" s="1"/>
  <c r="D97" s="1"/>
  <c r="F107"/>
  <c r="G107" s="1"/>
  <c r="H107" s="1"/>
  <c r="E97" l="1"/>
  <c r="C91" i="4"/>
  <c r="E91" s="1"/>
  <c r="F91" s="1"/>
  <c r="D92" s="1"/>
  <c r="B98" i="2"/>
  <c r="E98" s="1"/>
  <c r="I107"/>
  <c r="F108"/>
  <c r="G108" s="1"/>
  <c r="H108" s="1"/>
  <c r="B92" i="4" l="1"/>
  <c r="I108" i="2"/>
  <c r="C98"/>
  <c r="F109"/>
  <c r="B99" l="1"/>
  <c r="E99" s="1"/>
  <c r="D98"/>
  <c r="C92" i="4"/>
  <c r="E92" s="1"/>
  <c r="F92" s="1"/>
  <c r="D93" s="1"/>
  <c r="G109" i="2"/>
  <c r="H109" s="1"/>
  <c r="I109"/>
  <c r="C99" l="1"/>
  <c r="D99" s="1"/>
  <c r="B93" i="4"/>
  <c r="F110" i="2"/>
  <c r="I110" s="1"/>
  <c r="B100" l="1"/>
  <c r="C100" s="1"/>
  <c r="D100" s="1"/>
  <c r="C93" i="4"/>
  <c r="E93" s="1"/>
  <c r="F93" s="1"/>
  <c r="D94" s="1"/>
  <c r="G110" i="2"/>
  <c r="H110" s="1"/>
  <c r="B101" l="1"/>
  <c r="C101" s="1"/>
  <c r="D101" s="1"/>
  <c r="E100"/>
  <c r="B94" i="4"/>
  <c r="F111" i="2"/>
  <c r="I111" s="1"/>
  <c r="E101"/>
  <c r="C94" i="4" l="1"/>
  <c r="E94" s="1"/>
  <c r="F94" s="1"/>
  <c r="D95" s="1"/>
  <c r="G111" i="2"/>
  <c r="H111" s="1"/>
  <c r="B102"/>
  <c r="B95" i="4" l="1"/>
  <c r="F112" i="2"/>
  <c r="I112" s="1"/>
  <c r="E102"/>
  <c r="C102"/>
  <c r="D102" s="1"/>
  <c r="C95" i="4" l="1"/>
  <c r="E95" s="1"/>
  <c r="F95" s="1"/>
  <c r="D96" s="1"/>
  <c r="G112" i="2"/>
  <c r="H112" s="1"/>
  <c r="B103"/>
  <c r="C103" s="1"/>
  <c r="D103" s="1"/>
  <c r="B96" i="4" l="1"/>
  <c r="C96" s="1"/>
  <c r="E96" s="1"/>
  <c r="F96" s="1"/>
  <c r="D97" s="1"/>
  <c r="F113" i="2"/>
  <c r="I113" s="1"/>
  <c r="E103"/>
  <c r="B104"/>
  <c r="B97" i="4" l="1"/>
  <c r="G113" i="2"/>
  <c r="H113" s="1"/>
  <c r="E104"/>
  <c r="C104"/>
  <c r="D104" s="1"/>
  <c r="C97" i="4" l="1"/>
  <c r="E97" s="1"/>
  <c r="F97" s="1"/>
  <c r="D98" s="1"/>
  <c r="F114" i="2"/>
  <c r="I114" s="1"/>
  <c r="B105"/>
  <c r="C105" s="1"/>
  <c r="D105" s="1"/>
  <c r="B98" i="4" l="1"/>
  <c r="G114" i="2"/>
  <c r="H114" s="1"/>
  <c r="E105"/>
  <c r="B106"/>
  <c r="C98" i="4" l="1"/>
  <c r="E98" s="1"/>
  <c r="F98" s="1"/>
  <c r="D99" s="1"/>
  <c r="F115" i="2"/>
  <c r="I115" s="1"/>
  <c r="E106"/>
  <c r="C106"/>
  <c r="D106" s="1"/>
  <c r="B99" i="4" l="1"/>
  <c r="G115" i="2"/>
  <c r="H115" s="1"/>
  <c r="B107"/>
  <c r="C107" s="1"/>
  <c r="D107" s="1"/>
  <c r="C99" i="4" l="1"/>
  <c r="E99" s="1"/>
  <c r="F99" s="1"/>
  <c r="D100" s="1"/>
  <c r="F116" i="2"/>
  <c r="G116" s="1"/>
  <c r="H116" s="1"/>
  <c r="E107"/>
  <c r="B108"/>
  <c r="I116" l="1"/>
  <c r="B100" i="4"/>
  <c r="F117" i="2"/>
  <c r="C108"/>
  <c r="D108" s="1"/>
  <c r="E108"/>
  <c r="C100" i="4" l="1"/>
  <c r="E100" s="1"/>
  <c r="F100" s="1"/>
  <c r="D101" s="1"/>
  <c r="I117" i="2"/>
  <c r="G117"/>
  <c r="H117" s="1"/>
  <c r="B109"/>
  <c r="B101" i="4" l="1"/>
  <c r="F118" i="2"/>
  <c r="E109"/>
  <c r="C109"/>
  <c r="D109" s="1"/>
  <c r="C101" i="4" l="1"/>
  <c r="E101" s="1"/>
  <c r="F101" s="1"/>
  <c r="D102" s="1"/>
  <c r="B110" i="2"/>
  <c r="G118"/>
  <c r="H118" s="1"/>
  <c r="I118"/>
  <c r="B102" i="4" l="1"/>
  <c r="C110" i="2"/>
  <c r="D110" s="1"/>
  <c r="E110"/>
  <c r="F119"/>
  <c r="G119" s="1"/>
  <c r="H119" s="1"/>
  <c r="C102" i="4" l="1"/>
  <c r="E102" s="1"/>
  <c r="F102" s="1"/>
  <c r="D103" s="1"/>
  <c r="I119" i="2"/>
  <c r="B111"/>
  <c r="E111" s="1"/>
  <c r="F120"/>
  <c r="G120" s="1"/>
  <c r="H120" s="1"/>
  <c r="B103" i="4" l="1"/>
  <c r="I120" i="2"/>
  <c r="C111"/>
  <c r="D111" s="1"/>
  <c r="C103" i="4" l="1"/>
  <c r="E103" s="1"/>
  <c r="F103" s="1"/>
  <c r="D104" s="1"/>
  <c r="B112" i="2"/>
  <c r="E112" s="1"/>
  <c r="B104" i="4" l="1"/>
  <c r="C112" i="2"/>
  <c r="D112" s="1"/>
  <c r="C104" i="4" l="1"/>
  <c r="E104" s="1"/>
  <c r="F104" s="1"/>
  <c r="D105" s="1"/>
  <c r="B113" i="2"/>
  <c r="E113" s="1"/>
  <c r="B105" i="4" l="1"/>
  <c r="C113" i="2"/>
  <c r="D113" s="1"/>
  <c r="C105" i="4" l="1"/>
  <c r="E105" s="1"/>
  <c r="F105" s="1"/>
  <c r="D106" s="1"/>
  <c r="B114" i="2"/>
  <c r="E114" s="1"/>
  <c r="B106" i="4" l="1"/>
  <c r="C114" i="2"/>
  <c r="D114" s="1"/>
  <c r="C106" i="4" l="1"/>
  <c r="E106" s="1"/>
  <c r="F106" s="1"/>
  <c r="D107" s="1"/>
  <c r="B115" i="2"/>
  <c r="E115" s="1"/>
  <c r="B107" i="4" l="1"/>
  <c r="C115" i="2"/>
  <c r="D115" s="1"/>
  <c r="C107" i="4" l="1"/>
  <c r="E107" s="1"/>
  <c r="F107" s="1"/>
  <c r="D108" s="1"/>
  <c r="B116" i="2"/>
  <c r="E116" s="1"/>
  <c r="B108" i="4" l="1"/>
  <c r="C116" i="2"/>
  <c r="D116" s="1"/>
  <c r="C108" i="4" l="1"/>
  <c r="E108" s="1"/>
  <c r="F108" s="1"/>
  <c r="D109" s="1"/>
  <c r="B117" i="2"/>
  <c r="C117" s="1"/>
  <c r="D117" s="1"/>
  <c r="B109" i="4" l="1"/>
  <c r="B118" i="2"/>
  <c r="C118" s="1"/>
  <c r="D118" s="1"/>
  <c r="E117"/>
  <c r="C109" i="4" l="1"/>
  <c r="E109" s="1"/>
  <c r="F109" s="1"/>
  <c r="D110" s="1"/>
  <c r="E118" i="2"/>
  <c r="B119"/>
  <c r="C119" s="1"/>
  <c r="D119" s="1"/>
  <c r="B110" i="4" l="1"/>
  <c r="C110" s="1"/>
  <c r="E110" s="1"/>
  <c r="F110" s="1"/>
  <c r="D111" s="1"/>
  <c r="B120" i="2"/>
  <c r="E120" s="1"/>
  <c r="E119"/>
  <c r="B111" i="4" l="1"/>
  <c r="C120" i="2"/>
  <c r="D120" s="1"/>
  <c r="C111" i="4" l="1"/>
  <c r="E111" s="1"/>
  <c r="F111" s="1"/>
  <c r="D112" s="1"/>
  <c r="B112" l="1"/>
  <c r="C112" l="1"/>
  <c r="E112" s="1"/>
  <c r="F112" s="1"/>
  <c r="D113" s="1"/>
  <c r="B113" l="1"/>
  <c r="C113" l="1"/>
  <c r="E113" s="1"/>
  <c r="F113" s="1"/>
  <c r="D114" s="1"/>
  <c r="B114" l="1"/>
  <c r="C114" l="1"/>
  <c r="E114" s="1"/>
  <c r="F114" s="1"/>
  <c r="D115" s="1"/>
  <c r="B115" l="1"/>
  <c r="C115" l="1"/>
  <c r="E115" s="1"/>
  <c r="F115" s="1"/>
  <c r="D116" s="1"/>
  <c r="B116" l="1"/>
  <c r="C116" l="1"/>
  <c r="E116" s="1"/>
  <c r="F116" s="1"/>
  <c r="D117" s="1"/>
  <c r="B117" l="1"/>
  <c r="C117" l="1"/>
  <c r="E117" s="1"/>
  <c r="F117" s="1"/>
  <c r="D118" s="1"/>
  <c r="B118" l="1"/>
  <c r="C118" s="1"/>
  <c r="E118" s="1"/>
  <c r="F118" s="1"/>
  <c r="D119" l="1"/>
  <c r="B119"/>
  <c r="C119" s="1"/>
  <c r="E119" l="1"/>
  <c r="F119" s="1"/>
  <c r="D120" s="1"/>
  <c r="B120" l="1"/>
  <c r="C120" s="1"/>
  <c r="E120" s="1"/>
  <c r="F120" s="1"/>
  <c r="D121" s="1"/>
  <c r="B121" l="1"/>
  <c r="C121" s="1"/>
  <c r="E121" s="1"/>
  <c r="F121" s="1"/>
  <c r="D122" s="1"/>
  <c r="B122" l="1"/>
  <c r="C122" l="1"/>
  <c r="E122" s="1"/>
  <c r="F122" s="1"/>
  <c r="D123" s="1"/>
  <c r="B123" l="1"/>
  <c r="C123" l="1"/>
  <c r="E123" s="1"/>
  <c r="F123" s="1"/>
  <c r="D124" s="1"/>
  <c r="B124" l="1"/>
  <c r="C124" l="1"/>
  <c r="E124" s="1"/>
  <c r="F124" s="1"/>
  <c r="D125" s="1"/>
  <c r="B125" l="1"/>
  <c r="C125" s="1"/>
  <c r="E125" s="1"/>
  <c r="F125" s="1"/>
  <c r="D126" l="1"/>
  <c r="B126"/>
  <c r="C126" s="1"/>
  <c r="E126" l="1"/>
  <c r="F126" s="1"/>
  <c r="D127" s="1"/>
  <c r="B127" l="1"/>
  <c r="C127" s="1"/>
  <c r="E127" s="1"/>
  <c r="F127" s="1"/>
  <c r="D128" s="1"/>
  <c r="B128" l="1"/>
  <c r="C128" l="1"/>
  <c r="E128" s="1"/>
  <c r="F128" s="1"/>
  <c r="D129" s="1"/>
  <c r="B129" l="1"/>
  <c r="C129" l="1"/>
  <c r="E129" s="1"/>
  <c r="F129" s="1"/>
  <c r="D130" s="1"/>
  <c r="B130" l="1"/>
  <c r="C130" l="1"/>
  <c r="E130" s="1"/>
  <c r="F130" s="1"/>
  <c r="D131" s="1"/>
  <c r="B131" l="1"/>
  <c r="C131" l="1"/>
  <c r="E131" s="1"/>
  <c r="F131" s="1"/>
  <c r="D132" s="1"/>
  <c r="B132" l="1"/>
  <c r="C132" l="1"/>
  <c r="E132" s="1"/>
  <c r="F132" s="1"/>
  <c r="D133" s="1"/>
  <c r="B133" l="1"/>
  <c r="C133" l="1"/>
  <c r="E133" s="1"/>
  <c r="F133" s="1"/>
  <c r="D134" s="1"/>
  <c r="B134" l="1"/>
  <c r="C134" l="1"/>
  <c r="E134" s="1"/>
  <c r="F134" s="1"/>
  <c r="D135" s="1"/>
  <c r="B135" l="1"/>
  <c r="C135" l="1"/>
  <c r="E135" s="1"/>
  <c r="F135" s="1"/>
  <c r="D136" s="1"/>
  <c r="B136" l="1"/>
  <c r="C136" l="1"/>
  <c r="E136" s="1"/>
  <c r="F136" s="1"/>
  <c r="D137" s="1"/>
  <c r="B137" l="1"/>
  <c r="C137" l="1"/>
  <c r="E137" s="1"/>
  <c r="F137" s="1"/>
  <c r="D138" s="1"/>
  <c r="B138" l="1"/>
  <c r="C138" l="1"/>
  <c r="E138" s="1"/>
  <c r="F138" s="1"/>
  <c r="D139" s="1"/>
  <c r="B139" l="1"/>
  <c r="C139" s="1"/>
  <c r="E139" s="1"/>
  <c r="F139" s="1"/>
  <c r="D140" s="1"/>
  <c r="B140" l="1"/>
  <c r="C140" l="1"/>
  <c r="E140" s="1"/>
  <c r="F140" s="1"/>
  <c r="D141" s="1"/>
  <c r="B141" l="1"/>
  <c r="C141" l="1"/>
  <c r="E141" s="1"/>
  <c r="F141" s="1"/>
  <c r="D142" s="1"/>
  <c r="B142" l="1"/>
  <c r="C142" l="1"/>
  <c r="E142" s="1"/>
  <c r="F142" s="1"/>
  <c r="D143" s="1"/>
  <c r="B143" l="1"/>
  <c r="C143" l="1"/>
  <c r="E143" s="1"/>
  <c r="F143" s="1"/>
  <c r="D144" s="1"/>
  <c r="B144" l="1"/>
  <c r="C144" s="1"/>
  <c r="E144" s="1"/>
  <c r="F144" s="1"/>
  <c r="D145" s="1"/>
  <c r="B145" l="1"/>
  <c r="C145" s="1"/>
  <c r="E145" s="1"/>
  <c r="F145" s="1"/>
  <c r="D146" l="1"/>
  <c r="B146"/>
  <c r="C146" s="1"/>
  <c r="E146" l="1"/>
  <c r="F146" s="1"/>
  <c r="D147" s="1"/>
  <c r="B147" l="1"/>
  <c r="C147" s="1"/>
  <c r="E147" s="1"/>
  <c r="F147" s="1"/>
  <c r="B148" s="1"/>
  <c r="C148" s="1"/>
  <c r="D148" l="1"/>
  <c r="E148" s="1"/>
  <c r="F148" s="1"/>
  <c r="D149" s="1"/>
  <c r="B149" l="1"/>
  <c r="C149" s="1"/>
  <c r="E149" s="1"/>
  <c r="F149" s="1"/>
  <c r="B150" s="1"/>
  <c r="C150" s="1"/>
  <c r="D150" l="1"/>
  <c r="E150" s="1"/>
  <c r="F150" s="1"/>
  <c r="D151" s="1"/>
  <c r="B151" l="1"/>
  <c r="C151" s="1"/>
  <c r="E151" s="1"/>
  <c r="F151" s="1"/>
  <c r="D152" s="1"/>
  <c r="B152" l="1"/>
  <c r="C152" s="1"/>
  <c r="E152" s="1"/>
  <c r="F152" s="1"/>
  <c r="D153" s="1"/>
  <c r="B153" l="1"/>
  <c r="C153" s="1"/>
  <c r="E153" s="1"/>
  <c r="F153" s="1"/>
  <c r="D154" s="1"/>
  <c r="B154" l="1"/>
  <c r="C154" s="1"/>
  <c r="E154" s="1"/>
  <c r="F154" s="1"/>
  <c r="D155" s="1"/>
  <c r="B155" l="1"/>
  <c r="C155" s="1"/>
  <c r="E155" s="1"/>
  <c r="F155" s="1"/>
  <c r="D156" s="1"/>
  <c r="B156" l="1"/>
  <c r="C156" s="1"/>
  <c r="E156" s="1"/>
  <c r="F156" s="1"/>
  <c r="D157" s="1"/>
  <c r="B157" l="1"/>
  <c r="C157" s="1"/>
  <c r="E157" s="1"/>
  <c r="F157" s="1"/>
  <c r="D158" s="1"/>
  <c r="B158" l="1"/>
  <c r="C158" s="1"/>
  <c r="E158" s="1"/>
  <c r="F158" s="1"/>
  <c r="D159" s="1"/>
  <c r="B159" l="1"/>
  <c r="C159" s="1"/>
  <c r="E159" s="1"/>
  <c r="F159" s="1"/>
  <c r="D160" s="1"/>
  <c r="B160" l="1"/>
  <c r="C160" s="1"/>
  <c r="E160" s="1"/>
  <c r="F160" s="1"/>
  <c r="D161" s="1"/>
  <c r="B161" l="1"/>
  <c r="C161" s="1"/>
  <c r="E161" s="1"/>
  <c r="F161" s="1"/>
  <c r="D162" s="1"/>
  <c r="B162" l="1"/>
  <c r="C162" s="1"/>
  <c r="E162" s="1"/>
  <c r="F162" s="1"/>
  <c r="D163" s="1"/>
  <c r="B163" l="1"/>
  <c r="C163" s="1"/>
  <c r="E163" s="1"/>
  <c r="F163" s="1"/>
  <c r="D164" s="1"/>
  <c r="B164" l="1"/>
  <c r="C164" s="1"/>
  <c r="E164" s="1"/>
  <c r="F164" s="1"/>
  <c r="D165" s="1"/>
  <c r="B165" l="1"/>
  <c r="C165" s="1"/>
  <c r="E165" s="1"/>
  <c r="F165" s="1"/>
  <c r="D166" s="1"/>
  <c r="B166" l="1"/>
  <c r="C166" s="1"/>
  <c r="E166" s="1"/>
  <c r="F166" s="1"/>
  <c r="D167" s="1"/>
  <c r="B167" l="1"/>
  <c r="C167" s="1"/>
  <c r="E167" s="1"/>
  <c r="F167" s="1"/>
  <c r="D168" s="1"/>
  <c r="B168" l="1"/>
  <c r="C168" s="1"/>
  <c r="E168" s="1"/>
  <c r="F168" s="1"/>
  <c r="D169" s="1"/>
  <c r="B169" l="1"/>
  <c r="C169" s="1"/>
  <c r="E169" s="1"/>
  <c r="F169" s="1"/>
  <c r="D170" s="1"/>
  <c r="B170" l="1"/>
  <c r="C170" s="1"/>
  <c r="E170" s="1"/>
  <c r="F170" s="1"/>
  <c r="D171" s="1"/>
  <c r="B171" l="1"/>
  <c r="C171" l="1"/>
  <c r="E171" s="1"/>
  <c r="F171" s="1"/>
  <c r="D172" s="1"/>
  <c r="B172" l="1"/>
  <c r="C172" l="1"/>
  <c r="E172" s="1"/>
  <c r="F172" s="1"/>
  <c r="D173" s="1"/>
  <c r="B173" l="1"/>
  <c r="C173" l="1"/>
  <c r="E173" s="1"/>
  <c r="F173" s="1"/>
  <c r="D174" s="1"/>
  <c r="B174" l="1"/>
  <c r="C174" l="1"/>
  <c r="E174" s="1"/>
  <c r="F174" s="1"/>
  <c r="D175" s="1"/>
  <c r="B175" l="1"/>
  <c r="C175" l="1"/>
  <c r="E175" s="1"/>
  <c r="F175" s="1"/>
  <c r="D176" s="1"/>
  <c r="B176" l="1"/>
  <c r="C176" l="1"/>
  <c r="E176" s="1"/>
  <c r="F176" s="1"/>
  <c r="D177" s="1"/>
  <c r="B177" l="1"/>
  <c r="C177" l="1"/>
  <c r="E177" s="1"/>
  <c r="F177" s="1"/>
  <c r="D178" s="1"/>
  <c r="B178" l="1"/>
  <c r="C178" l="1"/>
  <c r="E178" s="1"/>
  <c r="F178" s="1"/>
  <c r="D179" s="1"/>
  <c r="B179" l="1"/>
  <c r="C179" l="1"/>
  <c r="E179" s="1"/>
  <c r="F179" s="1"/>
  <c r="D180" s="1"/>
  <c r="B180" l="1"/>
  <c r="C180" s="1"/>
  <c r="E180" s="1"/>
  <c r="F180" s="1"/>
  <c r="B181" l="1"/>
  <c r="D181"/>
  <c r="C181" l="1"/>
  <c r="E181" s="1"/>
  <c r="F181" s="1"/>
  <c r="D182" s="1"/>
  <c r="B182" l="1"/>
  <c r="C182" l="1"/>
  <c r="E182" s="1"/>
  <c r="F182" s="1"/>
  <c r="D183" s="1"/>
  <c r="B183" l="1"/>
  <c r="C183" l="1"/>
  <c r="E183" s="1"/>
  <c r="F183" s="1"/>
  <c r="D184" s="1"/>
  <c r="B184" l="1"/>
  <c r="C184" l="1"/>
  <c r="E184" s="1"/>
  <c r="F184" s="1"/>
  <c r="D185" s="1"/>
  <c r="B185" l="1"/>
  <c r="C185" l="1"/>
  <c r="E185" s="1"/>
  <c r="F185" s="1"/>
  <c r="D186" s="1"/>
  <c r="B186" l="1"/>
  <c r="C186" s="1"/>
  <c r="E186" s="1"/>
  <c r="F186" s="1"/>
  <c r="B187" l="1"/>
  <c r="D187"/>
  <c r="C187" l="1"/>
  <c r="E187" s="1"/>
  <c r="F187" s="1"/>
  <c r="D188" s="1"/>
  <c r="B188" l="1"/>
  <c r="C188" s="1"/>
  <c r="E188" s="1"/>
  <c r="F188" s="1"/>
  <c r="B189" l="1"/>
  <c r="D189"/>
  <c r="C189" l="1"/>
  <c r="E189" s="1"/>
  <c r="F189" s="1"/>
  <c r="D190" s="1"/>
  <c r="B190" l="1"/>
  <c r="C190" l="1"/>
  <c r="E190" s="1"/>
  <c r="F190" s="1"/>
  <c r="D191" s="1"/>
  <c r="B191" l="1"/>
  <c r="C191" l="1"/>
  <c r="E191" s="1"/>
  <c r="F191" s="1"/>
  <c r="D192" s="1"/>
  <c r="B192" l="1"/>
  <c r="C192" l="1"/>
  <c r="E192" s="1"/>
  <c r="F192" s="1"/>
  <c r="D193" s="1"/>
  <c r="B193" l="1"/>
  <c r="C193" l="1"/>
  <c r="E193" s="1"/>
  <c r="F193" s="1"/>
  <c r="D194" s="1"/>
  <c r="B194" l="1"/>
  <c r="C194" l="1"/>
  <c r="E194" s="1"/>
  <c r="F194" s="1"/>
  <c r="D195" s="1"/>
  <c r="B195" l="1"/>
  <c r="C195" l="1"/>
  <c r="E195" s="1"/>
  <c r="F195" s="1"/>
  <c r="D196" s="1"/>
  <c r="B196" l="1"/>
  <c r="C196" s="1"/>
  <c r="E196" s="1"/>
  <c r="F196" s="1"/>
  <c r="B197" l="1"/>
  <c r="D197"/>
  <c r="C197" l="1"/>
  <c r="E197" s="1"/>
  <c r="F197" s="1"/>
  <c r="D198" s="1"/>
  <c r="B198" l="1"/>
  <c r="C198" l="1"/>
  <c r="E198" s="1"/>
  <c r="F198" s="1"/>
  <c r="D199" s="1"/>
  <c r="B199" l="1"/>
  <c r="C199" l="1"/>
  <c r="E199" s="1"/>
  <c r="F199" s="1"/>
  <c r="D200" s="1"/>
  <c r="B200" l="1"/>
  <c r="C200" l="1"/>
  <c r="E200" s="1"/>
  <c r="F200" s="1"/>
  <c r="D201" s="1"/>
  <c r="B201" l="1"/>
  <c r="C201" l="1"/>
  <c r="E201" s="1"/>
  <c r="F201" s="1"/>
  <c r="D202" s="1"/>
  <c r="B202" l="1"/>
  <c r="C202" l="1"/>
  <c r="E202" s="1"/>
  <c r="F202" s="1"/>
  <c r="D203" s="1"/>
  <c r="B203" l="1"/>
  <c r="C203" l="1"/>
  <c r="E203" s="1"/>
  <c r="F203" s="1"/>
  <c r="D204" s="1"/>
  <c r="B204" l="1"/>
  <c r="C204" l="1"/>
  <c r="E204" s="1"/>
  <c r="F204" s="1"/>
  <c r="D205" s="1"/>
  <c r="B205" l="1"/>
  <c r="C205" l="1"/>
  <c r="E205" s="1"/>
  <c r="F205" s="1"/>
  <c r="D206" s="1"/>
  <c r="B206" l="1"/>
  <c r="C206" l="1"/>
  <c r="E206" s="1"/>
  <c r="F206" s="1"/>
  <c r="D207" s="1"/>
  <c r="B207" l="1"/>
  <c r="C207" l="1"/>
  <c r="E207" s="1"/>
  <c r="F207" s="1"/>
  <c r="D208" s="1"/>
  <c r="B208" l="1"/>
  <c r="C208" l="1"/>
  <c r="E208" s="1"/>
  <c r="F208" s="1"/>
  <c r="D209" s="1"/>
  <c r="B209" l="1"/>
  <c r="C209" s="1"/>
  <c r="E209" s="1"/>
  <c r="F209" s="1"/>
  <c r="B210" l="1"/>
  <c r="D210"/>
  <c r="C210" l="1"/>
  <c r="E210" s="1"/>
  <c r="F210" s="1"/>
  <c r="D211" s="1"/>
  <c r="B211" l="1"/>
  <c r="C211" l="1"/>
  <c r="E211" s="1"/>
  <c r="F211" s="1"/>
  <c r="D212" s="1"/>
  <c r="B212" l="1"/>
  <c r="C212" l="1"/>
  <c r="E212" s="1"/>
  <c r="F212" s="1"/>
  <c r="D213" s="1"/>
  <c r="B213" l="1"/>
  <c r="C213" l="1"/>
  <c r="E213" s="1"/>
  <c r="F213" s="1"/>
  <c r="D214" s="1"/>
  <c r="B214" l="1"/>
  <c r="C214" l="1"/>
  <c r="E214" s="1"/>
  <c r="F214" s="1"/>
  <c r="D215" s="1"/>
  <c r="B215" l="1"/>
  <c r="C215" l="1"/>
  <c r="E215" s="1"/>
  <c r="F215" s="1"/>
  <c r="D216" s="1"/>
  <c r="B216" l="1"/>
  <c r="C216" l="1"/>
  <c r="E216" s="1"/>
  <c r="F216" s="1"/>
  <c r="D217" s="1"/>
  <c r="B217" l="1"/>
  <c r="C217" l="1"/>
  <c r="E217" s="1"/>
  <c r="F217" s="1"/>
  <c r="D218" s="1"/>
  <c r="B218" l="1"/>
  <c r="C218" l="1"/>
  <c r="E218" s="1"/>
  <c r="F218" s="1"/>
  <c r="D219" s="1"/>
  <c r="B219" l="1"/>
  <c r="C219" l="1"/>
  <c r="E219" s="1"/>
  <c r="F219" s="1"/>
  <c r="D220" s="1"/>
  <c r="B220" l="1"/>
  <c r="C220" l="1"/>
  <c r="E220" s="1"/>
  <c r="F220" s="1"/>
  <c r="E21" i="1" l="1"/>
  <c r="F21" s="1"/>
  <c r="G22" s="1"/>
  <c r="E22" l="1"/>
  <c r="F22" s="1"/>
  <c r="G23" s="1"/>
  <c r="E23" l="1"/>
  <c r="F23" s="1"/>
  <c r="G24" s="1"/>
  <c r="E24" s="1"/>
  <c r="F24" s="1"/>
  <c r="G25" s="1"/>
  <c r="E25" s="1"/>
  <c r="F25" s="1"/>
  <c r="G26" s="1"/>
  <c r="E26" s="1"/>
  <c r="F26" s="1"/>
  <c r="G27" s="1"/>
  <c r="E27" l="1"/>
  <c r="F27" s="1"/>
  <c r="G28" s="1"/>
  <c r="E28" s="1"/>
  <c r="F28" s="1"/>
  <c r="G29" s="1"/>
  <c r="E29" l="1"/>
  <c r="F29" s="1"/>
  <c r="G30" s="1"/>
  <c r="E30" l="1"/>
  <c r="F30" s="1"/>
  <c r="G31" s="1"/>
  <c r="E31" l="1"/>
  <c r="F31" s="1"/>
  <c r="G32" s="1"/>
  <c r="E32" s="1"/>
  <c r="F32" s="1"/>
  <c r="G33" s="1"/>
  <c r="E33" l="1"/>
  <c r="F33" s="1"/>
  <c r="G34" s="1"/>
  <c r="E34" s="1"/>
  <c r="F34" s="1"/>
  <c r="G35" s="1"/>
  <c r="E35" l="1"/>
  <c r="F35" s="1"/>
  <c r="G36" s="1"/>
  <c r="E36" s="1"/>
  <c r="F36" s="1"/>
  <c r="G37" s="1"/>
  <c r="E37" l="1"/>
  <c r="F37" s="1"/>
  <c r="G38" s="1"/>
  <c r="E38" s="1"/>
  <c r="F38" s="1"/>
  <c r="G39" s="1"/>
  <c r="E39" l="1"/>
  <c r="F39" s="1"/>
  <c r="G40" s="1"/>
  <c r="E40" s="1"/>
  <c r="F40" s="1"/>
  <c r="G41" s="1"/>
  <c r="E41" l="1"/>
  <c r="F41" s="1"/>
  <c r="G42" s="1"/>
  <c r="E42" s="1"/>
  <c r="F42" s="1"/>
  <c r="G43" s="1"/>
  <c r="E43" l="1"/>
  <c r="F43" s="1"/>
  <c r="G44" s="1"/>
  <c r="E44" s="1"/>
  <c r="F44" s="1"/>
  <c r="G45" s="1"/>
  <c r="E45" l="1"/>
  <c r="F45" s="1"/>
  <c r="G46" s="1"/>
  <c r="E46" s="1"/>
  <c r="F46" s="1"/>
  <c r="G47" s="1"/>
  <c r="E47" l="1"/>
  <c r="F47" s="1"/>
  <c r="G48" s="1"/>
  <c r="E48" s="1"/>
  <c r="F48" s="1"/>
  <c r="G49" s="1"/>
  <c r="E49" l="1"/>
  <c r="F49" s="1"/>
  <c r="G50" s="1"/>
  <c r="E50" s="1"/>
  <c r="F50" s="1"/>
  <c r="G51" s="1"/>
  <c r="E51" l="1"/>
  <c r="F51" s="1"/>
  <c r="G52" s="1"/>
  <c r="E52" s="1"/>
  <c r="F52" s="1"/>
  <c r="G53" s="1"/>
  <c r="E53" l="1"/>
  <c r="F53" s="1"/>
  <c r="G54" s="1"/>
  <c r="E54" s="1"/>
  <c r="F54" s="1"/>
  <c r="G55" s="1"/>
  <c r="E55" l="1"/>
  <c r="F55" s="1"/>
  <c r="G56" s="1"/>
  <c r="E56" s="1"/>
  <c r="F56" s="1"/>
  <c r="G57" s="1"/>
  <c r="E57" l="1"/>
  <c r="F57" s="1"/>
  <c r="G58" s="1"/>
  <c r="E58" s="1"/>
  <c r="F58" s="1"/>
  <c r="G59" s="1"/>
  <c r="E59" l="1"/>
  <c r="F59" s="1"/>
  <c r="G60" s="1"/>
  <c r="E60" s="1"/>
  <c r="F60" s="1"/>
  <c r="G61" s="1"/>
  <c r="E61" l="1"/>
  <c r="F61" s="1"/>
  <c r="G62" s="1"/>
  <c r="E62" s="1"/>
  <c r="F62" s="1"/>
  <c r="G63" s="1"/>
  <c r="E63" l="1"/>
  <c r="F63" s="1"/>
  <c r="G64" s="1"/>
  <c r="E64" s="1"/>
  <c r="F64" s="1"/>
  <c r="G65" s="1"/>
  <c r="E65" l="1"/>
  <c r="F65" s="1"/>
  <c r="G66" s="1"/>
  <c r="E66" s="1"/>
  <c r="F66" s="1"/>
  <c r="G67" s="1"/>
  <c r="E67" l="1"/>
  <c r="F67" s="1"/>
  <c r="G68" s="1"/>
  <c r="E68" s="1"/>
  <c r="F68" s="1"/>
  <c r="G69" s="1"/>
  <c r="E69" l="1"/>
  <c r="F69" s="1"/>
  <c r="G70" s="1"/>
  <c r="E70" s="1"/>
  <c r="F70" s="1"/>
  <c r="G71" s="1"/>
  <c r="E71" l="1"/>
  <c r="F71" s="1"/>
  <c r="G72" s="1"/>
  <c r="E72" s="1"/>
  <c r="F72" s="1"/>
  <c r="G73" s="1"/>
  <c r="E73" l="1"/>
  <c r="F73" s="1"/>
  <c r="G74" s="1"/>
  <c r="E74" s="1"/>
  <c r="F74" s="1"/>
  <c r="G75" s="1"/>
  <c r="E75" l="1"/>
  <c r="F75" s="1"/>
  <c r="G76" s="1"/>
  <c r="E76" s="1"/>
  <c r="F76" s="1"/>
  <c r="G77" s="1"/>
  <c r="E77" l="1"/>
  <c r="F77" s="1"/>
  <c r="G78" s="1"/>
  <c r="E78" s="1"/>
  <c r="F78" s="1"/>
  <c r="G79" s="1"/>
  <c r="E79" l="1"/>
  <c r="F79" s="1"/>
  <c r="G80" s="1"/>
  <c r="E80" s="1"/>
  <c r="F80" s="1"/>
  <c r="G81" s="1"/>
  <c r="E81" l="1"/>
  <c r="F81" s="1"/>
  <c r="G82" s="1"/>
  <c r="E82" s="1"/>
  <c r="F82" s="1"/>
  <c r="G83" s="1"/>
  <c r="E83" l="1"/>
  <c r="F83" s="1"/>
  <c r="G84" s="1"/>
  <c r="E84" s="1"/>
  <c r="F84" s="1"/>
  <c r="G85" s="1"/>
  <c r="E85" l="1"/>
  <c r="F85" s="1"/>
  <c r="G86" s="1"/>
  <c r="E86" s="1"/>
  <c r="F86" s="1"/>
  <c r="G87" s="1"/>
  <c r="E87" l="1"/>
  <c r="F87" s="1"/>
  <c r="G88" s="1"/>
  <c r="E88" s="1"/>
  <c r="F88" s="1"/>
  <c r="G89" s="1"/>
  <c r="E89" l="1"/>
  <c r="F89" s="1"/>
  <c r="G90" s="1"/>
  <c r="E90" s="1"/>
  <c r="F90" s="1"/>
  <c r="G91" s="1"/>
  <c r="E91" l="1"/>
  <c r="F91" s="1"/>
  <c r="G92" s="1"/>
  <c r="E92" s="1"/>
  <c r="F92" s="1"/>
  <c r="G93" s="1"/>
  <c r="E93" l="1"/>
  <c r="F93" s="1"/>
  <c r="G94" s="1"/>
  <c r="E94" s="1"/>
  <c r="F94" s="1"/>
  <c r="G95" s="1"/>
  <c r="E95" l="1"/>
  <c r="F95" s="1"/>
  <c r="G96" s="1"/>
  <c r="E96" s="1"/>
  <c r="F96" s="1"/>
  <c r="G97" s="1"/>
  <c r="E97" l="1"/>
  <c r="F97" s="1"/>
  <c r="G98" s="1"/>
  <c r="E98" s="1"/>
  <c r="F98" s="1"/>
  <c r="G99" s="1"/>
  <c r="E99" l="1"/>
  <c r="F99" s="1"/>
  <c r="G100" s="1"/>
  <c r="E100" s="1"/>
  <c r="F100" s="1"/>
  <c r="G101" s="1"/>
  <c r="E101" l="1"/>
  <c r="F101" s="1"/>
  <c r="G102" s="1"/>
  <c r="E102" s="1"/>
  <c r="F102" s="1"/>
  <c r="G103" s="1"/>
  <c r="E103" l="1"/>
  <c r="F103" s="1"/>
  <c r="G104" s="1"/>
  <c r="E104" s="1"/>
  <c r="F104" s="1"/>
  <c r="G105" s="1"/>
  <c r="E105" l="1"/>
  <c r="F105" s="1"/>
  <c r="G106" s="1"/>
  <c r="E106" s="1"/>
  <c r="F106" s="1"/>
  <c r="G107" s="1"/>
  <c r="E107" l="1"/>
  <c r="F107" s="1"/>
  <c r="G108" s="1"/>
  <c r="E108" s="1"/>
  <c r="F108" s="1"/>
  <c r="G109" s="1"/>
  <c r="E109" l="1"/>
  <c r="F109" s="1"/>
  <c r="G110" s="1"/>
  <c r="E110" s="1"/>
  <c r="F110" s="1"/>
  <c r="G111" s="1"/>
  <c r="E111" l="1"/>
  <c r="F111" s="1"/>
  <c r="G112" s="1"/>
  <c r="E112" s="1"/>
  <c r="F112" s="1"/>
  <c r="G113" s="1"/>
  <c r="E113" l="1"/>
  <c r="F113" s="1"/>
  <c r="G114" s="1"/>
  <c r="E114" s="1"/>
  <c r="F114" s="1"/>
  <c r="G115" s="1"/>
  <c r="E115" l="1"/>
  <c r="F115" s="1"/>
  <c r="G116" s="1"/>
  <c r="E116" s="1"/>
  <c r="F116" s="1"/>
  <c r="G117" s="1"/>
  <c r="E117" l="1"/>
  <c r="F117" s="1"/>
  <c r="G118" s="1"/>
  <c r="E118" s="1"/>
  <c r="F118" s="1"/>
  <c r="G119" s="1"/>
  <c r="E119" l="1"/>
  <c r="F119" s="1"/>
  <c r="G120" s="1"/>
  <c r="E120" s="1"/>
  <c r="F120" s="1"/>
</calcChain>
</file>

<file path=xl/sharedStrings.xml><?xml version="1.0" encoding="utf-8"?>
<sst xmlns="http://schemas.openxmlformats.org/spreadsheetml/2006/main" count="72" uniqueCount="46">
  <si>
    <t>Proměnné a konstanty</t>
  </si>
  <si>
    <t>Počáteční hodnoty</t>
  </si>
  <si>
    <t>q</t>
  </si>
  <si>
    <t>t</t>
  </si>
  <si>
    <t>i</t>
  </si>
  <si>
    <r>
      <t xml:space="preserve">Přechodný děj v obvodu </t>
    </r>
    <r>
      <rPr>
        <b/>
        <i/>
        <sz val="14"/>
        <color theme="1"/>
        <rFont val="Calibri"/>
        <family val="2"/>
        <charset val="238"/>
        <scheme val="minor"/>
      </rPr>
      <t>RC</t>
    </r>
  </si>
  <si>
    <t>di</t>
  </si>
  <si>
    <r>
      <rPr>
        <b/>
        <sz val="14"/>
        <color theme="1"/>
        <rFont val="Calibri"/>
        <family val="2"/>
        <charset val="238"/>
        <scheme val="minor"/>
      </rPr>
      <t>Přechodný děj v obvodu</t>
    </r>
    <r>
      <rPr>
        <b/>
        <i/>
        <sz val="14"/>
        <color theme="1"/>
        <rFont val="Calibri"/>
        <family val="2"/>
        <charset val="238"/>
        <scheme val="minor"/>
      </rPr>
      <t xml:space="preserve"> RL</t>
    </r>
  </si>
  <si>
    <r>
      <t xml:space="preserve">odpor rezistoru </t>
    </r>
    <r>
      <rPr>
        <i/>
        <sz val="11"/>
        <color theme="1"/>
        <rFont val="Calibri"/>
        <family val="2"/>
        <charset val="238"/>
        <scheme val="minor"/>
      </rPr>
      <t>R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sz val="11"/>
        <color theme="1"/>
        <rFont val="Symbol"/>
        <family val="1"/>
        <charset val="2"/>
      </rPr>
      <t>W</t>
    </r>
    <r>
      <rPr>
        <sz val="11"/>
        <color theme="1"/>
        <rFont val="Calibri"/>
        <family val="2"/>
        <charset val="238"/>
      </rPr>
      <t>)</t>
    </r>
  </si>
  <si>
    <r>
      <t xml:space="preserve">časový krok </t>
    </r>
    <r>
      <rPr>
        <i/>
        <sz val="11"/>
        <color theme="1"/>
        <rFont val="Calibri"/>
        <family val="2"/>
        <charset val="238"/>
        <scheme val="minor"/>
      </rPr>
      <t>dt</t>
    </r>
  </si>
  <si>
    <t>Model</t>
  </si>
  <si>
    <t>Promenné a konstanty</t>
  </si>
  <si>
    <r>
      <t xml:space="preserve">kapacita kondenzátoru </t>
    </r>
    <r>
      <rPr>
        <i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(F)</t>
    </r>
  </si>
  <si>
    <r>
      <t xml:space="preserve">indukčnost cívky </t>
    </r>
    <r>
      <rPr>
        <i/>
        <sz val="11"/>
        <color theme="1"/>
        <rFont val="Calibri"/>
        <family val="2"/>
        <charset val="238"/>
        <scheme val="minor"/>
      </rPr>
      <t>L</t>
    </r>
    <r>
      <rPr>
        <sz val="11"/>
        <color theme="1"/>
        <rFont val="Calibri"/>
        <family val="2"/>
        <charset val="238"/>
        <scheme val="minor"/>
      </rPr>
      <t xml:space="preserve"> (H)</t>
    </r>
  </si>
  <si>
    <r>
      <t xml:space="preserve">odpor rezistoru </t>
    </r>
    <r>
      <rPr>
        <i/>
        <sz val="11"/>
        <color theme="1"/>
        <rFont val="Calibri"/>
        <family val="2"/>
        <charset val="238"/>
        <scheme val="minor"/>
      </rPr>
      <t>R</t>
    </r>
    <r>
      <rPr>
        <vertAlign val="sub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sz val="11"/>
        <color theme="1"/>
        <rFont val="Symbol"/>
        <family val="1"/>
        <charset val="2"/>
      </rPr>
      <t>W</t>
    </r>
    <r>
      <rPr>
        <sz val="11"/>
        <color theme="1"/>
        <rFont val="Calibri"/>
        <family val="2"/>
        <charset val="238"/>
      </rPr>
      <t>)</t>
    </r>
  </si>
  <si>
    <r>
      <t xml:space="preserve">odpor rezistoru </t>
    </r>
    <r>
      <rPr>
        <i/>
        <sz val="11"/>
        <color theme="1"/>
        <rFont val="Calibri"/>
        <family val="2"/>
        <charset val="238"/>
        <scheme val="minor"/>
      </rPr>
      <t>R</t>
    </r>
    <r>
      <rPr>
        <vertAlign val="subscript"/>
        <sz val="11"/>
        <color theme="1"/>
        <rFont val="Calibri"/>
        <family val="2"/>
        <charset val="238"/>
        <scheme val="minor"/>
      </rPr>
      <t xml:space="preserve">2 </t>
    </r>
    <r>
      <rPr>
        <sz val="11"/>
        <color theme="1"/>
        <rFont val="Calibri"/>
        <family val="2"/>
        <charset val="238"/>
        <scheme val="minor"/>
      </rPr>
      <t>(</t>
    </r>
    <r>
      <rPr>
        <sz val="11"/>
        <color theme="1"/>
        <rFont val="Symbol"/>
        <family val="1"/>
        <charset val="2"/>
      </rPr>
      <t>W</t>
    </r>
    <r>
      <rPr>
        <sz val="11"/>
        <color theme="1"/>
        <rFont val="Calibri"/>
        <family val="2"/>
        <charset val="238"/>
      </rPr>
      <t>)</t>
    </r>
  </si>
  <si>
    <r>
      <t xml:space="preserve">napětí zdroje </t>
    </r>
    <r>
      <rPr>
        <i/>
        <sz val="11"/>
        <color theme="1"/>
        <rFont val="Calibri"/>
        <family val="2"/>
        <charset val="238"/>
        <scheme val="minor"/>
      </rPr>
      <t>U</t>
    </r>
    <r>
      <rPr>
        <sz val="11"/>
        <color theme="1"/>
        <rFont val="Calibri"/>
        <family val="2"/>
        <charset val="238"/>
        <scheme val="minor"/>
      </rPr>
      <t xml:space="preserve"> (V)</t>
    </r>
  </si>
  <si>
    <r>
      <t xml:space="preserve">časová konstanta obvodu </t>
    </r>
    <r>
      <rPr>
        <i/>
        <sz val="11"/>
        <color theme="1"/>
        <rFont val="Symbol"/>
        <family val="1"/>
        <charset val="2"/>
      </rPr>
      <t>t</t>
    </r>
    <r>
      <rPr>
        <i/>
        <sz val="11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</rPr>
      <t>(s)</t>
    </r>
  </si>
  <si>
    <r>
      <t xml:space="preserve">proud </t>
    </r>
    <r>
      <rPr>
        <i/>
        <sz val="11"/>
        <color theme="1"/>
        <rFont val="Calibri"/>
        <family val="2"/>
        <charset val="238"/>
        <scheme val="minor"/>
      </rPr>
      <t>i</t>
    </r>
    <r>
      <rPr>
        <sz val="11"/>
        <color theme="1"/>
        <rFont val="Calibri"/>
        <family val="2"/>
        <charset val="238"/>
        <scheme val="minor"/>
      </rPr>
      <t xml:space="preserve"> (A)</t>
    </r>
  </si>
  <si>
    <r>
      <t xml:space="preserve">vykreslení </t>
    </r>
    <r>
      <rPr>
        <i/>
        <sz val="11"/>
        <color theme="1"/>
        <rFont val="Symbol"/>
        <family val="1"/>
        <charset val="2"/>
      </rPr>
      <t>t</t>
    </r>
  </si>
  <si>
    <r>
      <t xml:space="preserve">odpor rezistoru </t>
    </r>
    <r>
      <rPr>
        <i/>
        <sz val="11"/>
        <color theme="1"/>
        <rFont val="Calibri"/>
        <family val="2"/>
        <charset val="238"/>
        <scheme val="minor"/>
      </rPr>
      <t>R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sz val="11"/>
        <color theme="1"/>
        <rFont val="Symbol"/>
        <family val="1"/>
        <charset val="2"/>
      </rPr>
      <t>W</t>
    </r>
    <r>
      <rPr>
        <sz val="11"/>
        <color theme="1"/>
        <rFont val="Calibri"/>
        <family val="2"/>
        <charset val="238"/>
      </rPr>
      <t>)</t>
    </r>
  </si>
  <si>
    <r>
      <t xml:space="preserve">počáteční okamžik </t>
    </r>
    <r>
      <rPr>
        <i/>
        <sz val="11"/>
        <color theme="1"/>
        <rFont val="Calibri"/>
        <family val="2"/>
        <charset val="238"/>
        <scheme val="minor"/>
      </rPr>
      <t>t</t>
    </r>
    <r>
      <rPr>
        <vertAlign val="subscript"/>
        <sz val="11"/>
        <color theme="1"/>
        <rFont val="Calibri"/>
        <family val="2"/>
        <charset val="238"/>
        <scheme val="minor"/>
      </rPr>
      <t>0</t>
    </r>
  </si>
  <si>
    <r>
      <t xml:space="preserve">časová konstanta </t>
    </r>
    <r>
      <rPr>
        <i/>
        <sz val="11"/>
        <color theme="1"/>
        <rFont val="Symbol"/>
        <family val="1"/>
        <charset val="2"/>
      </rPr>
      <t xml:space="preserve">t </t>
    </r>
    <r>
      <rPr>
        <sz val="11"/>
        <color theme="1"/>
        <rFont val="Calibri"/>
        <family val="2"/>
        <charset val="238"/>
        <scheme val="minor"/>
      </rPr>
      <t>(s)</t>
    </r>
  </si>
  <si>
    <r>
      <t xml:space="preserve">napětí kondenzátoru </t>
    </r>
    <r>
      <rPr>
        <i/>
        <sz val="11"/>
        <color theme="1"/>
        <rFont val="Calibri"/>
        <family val="2"/>
        <charset val="238"/>
        <scheme val="minor"/>
      </rPr>
      <t>u</t>
    </r>
    <r>
      <rPr>
        <i/>
        <vertAlign val="sub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(V)</t>
    </r>
  </si>
  <si>
    <r>
      <t xml:space="preserve">proud v obvodu </t>
    </r>
    <r>
      <rPr>
        <i/>
        <sz val="11"/>
        <color theme="1"/>
        <rFont val="Calibri"/>
        <family val="2"/>
        <charset val="238"/>
        <scheme val="minor"/>
      </rPr>
      <t>i</t>
    </r>
    <r>
      <rPr>
        <sz val="11"/>
        <color theme="1"/>
        <rFont val="Calibri"/>
        <family val="2"/>
        <charset val="238"/>
        <scheme val="minor"/>
      </rPr>
      <t>(A)</t>
    </r>
  </si>
  <si>
    <r>
      <t xml:space="preserve">náboj kondenzátoru </t>
    </r>
    <r>
      <rPr>
        <i/>
        <sz val="11"/>
        <color theme="1"/>
        <rFont val="Calibri"/>
        <family val="2"/>
        <charset val="238"/>
        <scheme val="minor"/>
      </rPr>
      <t xml:space="preserve">q </t>
    </r>
    <r>
      <rPr>
        <sz val="11"/>
        <color theme="1"/>
        <rFont val="Calibri"/>
        <family val="2"/>
        <charset val="238"/>
        <scheme val="minor"/>
      </rPr>
      <t>(C )</t>
    </r>
  </si>
  <si>
    <t xml:space="preserve">  </t>
  </si>
  <si>
    <t>R</t>
  </si>
  <si>
    <r>
      <t xml:space="preserve">náboj kondenzátoru </t>
    </r>
    <r>
      <rPr>
        <i/>
        <sz val="11"/>
        <color theme="1"/>
        <rFont val="Calibri"/>
        <family val="2"/>
        <charset val="238"/>
        <scheme val="minor"/>
      </rPr>
      <t>q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(C)</t>
    </r>
  </si>
  <si>
    <r>
      <t xml:space="preserve">náboj kondenzátoru </t>
    </r>
    <r>
      <rPr>
        <i/>
        <sz val="11"/>
        <color theme="1"/>
        <rFont val="Calibri"/>
        <family val="2"/>
        <charset val="238"/>
        <scheme val="minor"/>
      </rPr>
      <t>q</t>
    </r>
    <r>
      <rPr>
        <vertAlign val="sub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 (C)</t>
    </r>
  </si>
  <si>
    <t>tečna</t>
  </si>
  <si>
    <t>kritický odpor</t>
  </si>
  <si>
    <t>úhlová frekvence</t>
  </si>
  <si>
    <t>součinitel tlumení</t>
  </si>
  <si>
    <r>
      <rPr>
        <i/>
        <sz val="14"/>
        <color theme="1"/>
        <rFont val="Calibri"/>
        <family val="2"/>
        <charset val="238"/>
        <scheme val="minor"/>
      </rPr>
      <t>R</t>
    </r>
    <r>
      <rPr>
        <vertAlign val="subscript"/>
        <sz val="14"/>
        <color theme="1"/>
        <rFont val="Calibri"/>
        <family val="2"/>
        <charset val="238"/>
        <scheme val="minor"/>
      </rPr>
      <t>1</t>
    </r>
  </si>
  <si>
    <r>
      <rPr>
        <i/>
        <sz val="14"/>
        <color theme="1"/>
        <rFont val="Calibri"/>
        <family val="2"/>
        <charset val="238"/>
        <scheme val="minor"/>
      </rPr>
      <t>R</t>
    </r>
    <r>
      <rPr>
        <vertAlign val="subscript"/>
        <sz val="14"/>
        <color theme="1"/>
        <rFont val="Calibri"/>
        <family val="2"/>
        <charset val="238"/>
        <scheme val="minor"/>
      </rPr>
      <t>2</t>
    </r>
  </si>
  <si>
    <r>
      <t xml:space="preserve">max. proud v obvodu </t>
    </r>
    <r>
      <rPr>
        <i/>
        <sz val="11"/>
        <color theme="1"/>
        <rFont val="Calibri"/>
        <family val="2"/>
        <charset val="238"/>
        <scheme val="minor"/>
      </rPr>
      <t>i</t>
    </r>
    <r>
      <rPr>
        <vertAlign val="subscript"/>
        <sz val="11"/>
        <color theme="1"/>
        <rFont val="Calibri"/>
        <family val="2"/>
        <charset val="238"/>
        <scheme val="minor"/>
      </rPr>
      <t xml:space="preserve">max </t>
    </r>
    <r>
      <rPr>
        <sz val="11"/>
        <color theme="1"/>
        <rFont val="Calibri"/>
        <family val="2"/>
        <charset val="238"/>
        <scheme val="minor"/>
      </rPr>
      <t>(A)</t>
    </r>
  </si>
  <si>
    <r>
      <rPr>
        <i/>
        <sz val="14"/>
        <color theme="1"/>
        <rFont val="Calibri"/>
        <family val="2"/>
        <charset val="238"/>
        <scheme val="minor"/>
      </rPr>
      <t xml:space="preserve"> R</t>
    </r>
    <r>
      <rPr>
        <vertAlign val="subscript"/>
        <sz val="14"/>
        <color theme="1"/>
        <rFont val="Calibri"/>
        <family val="2"/>
        <charset val="238"/>
        <scheme val="minor"/>
      </rPr>
      <t>2</t>
    </r>
  </si>
  <si>
    <r>
      <t xml:space="preserve">M3 Přechodný děj v obvodu </t>
    </r>
    <r>
      <rPr>
        <b/>
        <i/>
        <sz val="14"/>
        <color theme="1"/>
        <rFont val="Calibri"/>
        <family val="2"/>
        <charset val="238"/>
        <scheme val="minor"/>
      </rPr>
      <t>RLC</t>
    </r>
  </si>
  <si>
    <r>
      <t>u</t>
    </r>
    <r>
      <rPr>
        <i/>
        <vertAlign val="subscript"/>
        <sz val="11"/>
        <color theme="1"/>
        <rFont val="Calibri"/>
        <family val="2"/>
        <charset val="238"/>
        <scheme val="minor"/>
      </rPr>
      <t>C</t>
    </r>
    <r>
      <rPr>
        <vertAlign val="subscript"/>
        <sz val="11"/>
        <color theme="1"/>
        <rFont val="Calibri"/>
        <family val="2"/>
        <charset val="238"/>
        <scheme val="minor"/>
      </rPr>
      <t>1</t>
    </r>
  </si>
  <si>
    <r>
      <t>u</t>
    </r>
    <r>
      <rPr>
        <i/>
        <vertAlign val="subscript"/>
        <sz val="11"/>
        <color theme="1"/>
        <rFont val="Calibri"/>
        <family val="2"/>
        <charset val="238"/>
        <scheme val="minor"/>
      </rPr>
      <t>C</t>
    </r>
    <r>
      <rPr>
        <vertAlign val="subscript"/>
        <sz val="11"/>
        <color theme="1"/>
        <rFont val="Calibri"/>
        <family val="2"/>
        <charset val="238"/>
        <scheme val="minor"/>
      </rPr>
      <t>2</t>
    </r>
  </si>
  <si>
    <r>
      <t>u</t>
    </r>
    <r>
      <rPr>
        <i/>
        <vertAlign val="subscript"/>
        <sz val="11"/>
        <color theme="1"/>
        <rFont val="Calibri"/>
        <family val="2"/>
        <charset val="238"/>
        <scheme val="minor"/>
      </rPr>
      <t>L</t>
    </r>
  </si>
  <si>
    <r>
      <t>u</t>
    </r>
    <r>
      <rPr>
        <i/>
        <vertAlign val="subscript"/>
        <sz val="11"/>
        <color theme="1"/>
        <rFont val="Calibri"/>
        <family val="2"/>
        <charset val="238"/>
        <scheme val="minor"/>
      </rPr>
      <t>R</t>
    </r>
  </si>
  <si>
    <r>
      <t xml:space="preserve">napětí na cívce </t>
    </r>
    <r>
      <rPr>
        <i/>
        <sz val="11"/>
        <color theme="1"/>
        <rFont val="Calibri"/>
        <family val="2"/>
        <charset val="238"/>
        <scheme val="minor"/>
      </rPr>
      <t>u</t>
    </r>
    <r>
      <rPr>
        <i/>
        <vertAlign val="subscript"/>
        <sz val="11"/>
        <color theme="1"/>
        <rFont val="Calibri"/>
        <family val="2"/>
        <charset val="238"/>
        <scheme val="minor"/>
      </rPr>
      <t>L</t>
    </r>
    <r>
      <rPr>
        <sz val="11"/>
        <color theme="1"/>
        <rFont val="Calibri"/>
        <family val="2"/>
        <charset val="238"/>
        <scheme val="minor"/>
      </rPr>
      <t xml:space="preserve"> (V)</t>
    </r>
  </si>
  <si>
    <r>
      <t>u</t>
    </r>
    <r>
      <rPr>
        <i/>
        <vertAlign val="subscript"/>
        <sz val="11"/>
        <color theme="1"/>
        <rFont val="Calibri"/>
        <family val="2"/>
        <charset val="238"/>
        <scheme val="minor"/>
      </rPr>
      <t>C</t>
    </r>
  </si>
  <si>
    <r>
      <rPr>
        <i/>
        <sz val="11"/>
        <color theme="1"/>
        <rFont val="Calibri"/>
        <family val="2"/>
        <charset val="238"/>
        <scheme val="minor"/>
      </rPr>
      <t>u</t>
    </r>
    <r>
      <rPr>
        <i/>
        <vertAlign val="subscript"/>
        <sz val="11"/>
        <color theme="1"/>
        <rFont val="Calibri"/>
        <family val="2"/>
        <charset val="238"/>
        <scheme val="minor"/>
      </rPr>
      <t>R</t>
    </r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</si>
</sst>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0"/>
    <numFmt numFmtId="166" formatCode="0.000"/>
    <numFmt numFmtId="167" formatCode="0.0E+00"/>
  </numFmts>
  <fonts count="1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theme="1"/>
      <name val="Symbol"/>
      <family val="1"/>
      <charset val="2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vertAlign val="subscript"/>
      <sz val="11"/>
      <color theme="1"/>
      <name val="Calibri"/>
      <family val="2"/>
      <charset val="238"/>
      <scheme val="minor"/>
    </font>
    <font>
      <i/>
      <vertAlign val="subscript"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</font>
    <font>
      <i/>
      <sz val="11"/>
      <color theme="1"/>
      <name val="Symbol"/>
      <family val="1"/>
      <charset val="2"/>
    </font>
    <font>
      <sz val="14"/>
      <color theme="1"/>
      <name val="Calibri"/>
      <family val="2"/>
      <charset val="238"/>
      <scheme val="minor"/>
    </font>
    <font>
      <vertAlign val="subscript"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0" fillId="2" borderId="1" xfId="0" applyFill="1" applyBorder="1"/>
    <xf numFmtId="0" fontId="0" fillId="2" borderId="3" xfId="0" applyFill="1" applyBorder="1"/>
    <xf numFmtId="0" fontId="0" fillId="2" borderId="2" xfId="0" applyFill="1" applyBorder="1"/>
    <xf numFmtId="165" fontId="0" fillId="0" borderId="0" xfId="0" applyNumberFormat="1"/>
    <xf numFmtId="11" fontId="0" fillId="2" borderId="0" xfId="0" applyNumberFormat="1" applyFill="1"/>
    <xf numFmtId="164" fontId="2" fillId="3" borderId="4" xfId="0" applyNumberFormat="1" applyFont="1" applyFill="1" applyBorder="1"/>
    <xf numFmtId="0" fontId="0" fillId="2" borderId="0" xfId="0" applyFill="1" applyBorder="1"/>
    <xf numFmtId="166" fontId="0" fillId="0" borderId="0" xfId="0" applyNumberFormat="1"/>
    <xf numFmtId="167" fontId="0" fillId="2" borderId="0" xfId="0" applyNumberFormat="1" applyFill="1"/>
    <xf numFmtId="0" fontId="0" fillId="2" borderId="0" xfId="0" applyFill="1" applyAlignment="1"/>
    <xf numFmtId="2" fontId="0" fillId="2" borderId="0" xfId="0" applyNumberFormat="1" applyFill="1"/>
    <xf numFmtId="2" fontId="2" fillId="3" borderId="4" xfId="0" applyNumberFormat="1" applyFont="1" applyFill="1" applyBorder="1"/>
    <xf numFmtId="0" fontId="2" fillId="3" borderId="4" xfId="0" applyFont="1" applyFill="1" applyBorder="1"/>
    <xf numFmtId="166" fontId="2" fillId="3" borderId="4" xfId="0" applyNumberFormat="1" applyFont="1" applyFill="1" applyBorder="1"/>
    <xf numFmtId="167" fontId="0" fillId="0" borderId="0" xfId="0" applyNumberFormat="1"/>
    <xf numFmtId="0" fontId="2" fillId="4" borderId="4" xfId="0" applyFont="1" applyFill="1" applyBorder="1"/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2" fillId="3" borderId="4" xfId="0" applyNumberFormat="1" applyFont="1" applyFill="1" applyBorder="1"/>
    <xf numFmtId="0" fontId="13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cs-CZ" sz="1400"/>
              <a:t>Napětí na kondenzátoru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8.0321741032370955E-2"/>
          <c:y val="0.15996782660232056"/>
          <c:w val="0.88543371733705656"/>
          <c:h val="0.62870070273474021"/>
        </c:manualLayout>
      </c:layout>
      <c:scatterChart>
        <c:scatterStyle val="smoothMarker"/>
        <c:ser>
          <c:idx val="0"/>
          <c:order val="0"/>
          <c:tx>
            <c:v>uC1</c:v>
          </c:tx>
          <c:marker>
            <c:symbol val="none"/>
          </c:marker>
          <c:xVal>
            <c:numRef>
              <c:f>'E1'!$A$20:$A$120</c:f>
              <c:numCache>
                <c:formatCode>General</c:formatCode>
                <c:ptCount val="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</c:numCache>
            </c:numRef>
          </c:xVal>
          <c:yVal>
            <c:numRef>
              <c:f>'E1'!$B$20:$B$120</c:f>
              <c:numCache>
                <c:formatCode>0.000</c:formatCode>
                <c:ptCount val="101"/>
                <c:pt idx="0">
                  <c:v>0</c:v>
                </c:pt>
                <c:pt idx="1">
                  <c:v>1.1111111111111112</c:v>
                </c:pt>
                <c:pt idx="2">
                  <c:v>2.0987654320987654</c:v>
                </c:pt>
                <c:pt idx="3">
                  <c:v>2.9766803840877913</c:v>
                </c:pt>
                <c:pt idx="4">
                  <c:v>3.7570492303002587</c:v>
                </c:pt>
                <c:pt idx="5">
                  <c:v>4.4507104269335631</c:v>
                </c:pt>
                <c:pt idx="6">
                  <c:v>5.067298157274279</c:v>
                </c:pt>
                <c:pt idx="7">
                  <c:v>5.6153761397993591</c:v>
                </c:pt>
                <c:pt idx="8">
                  <c:v>6.1025565687105408</c:v>
                </c:pt>
                <c:pt idx="9">
                  <c:v>6.5356058388538143</c:v>
                </c:pt>
                <c:pt idx="10">
                  <c:v>6.9205385234256127</c:v>
                </c:pt>
                <c:pt idx="11">
                  <c:v>7.2627009097116551</c:v>
                </c:pt>
                <c:pt idx="12">
                  <c:v>7.5668452530770267</c:v>
                </c:pt>
                <c:pt idx="13">
                  <c:v>7.8371957805129124</c:v>
                </c:pt>
                <c:pt idx="14">
                  <c:v>8.0775073604559218</c:v>
                </c:pt>
                <c:pt idx="15">
                  <c:v>8.2911176537385973</c:v>
                </c:pt>
                <c:pt idx="16">
                  <c:v>8.4809934699898637</c:v>
                </c:pt>
                <c:pt idx="17">
                  <c:v>8.6497719733243237</c:v>
                </c:pt>
                <c:pt idx="18">
                  <c:v>8.7997973096216207</c:v>
                </c:pt>
                <c:pt idx="19">
                  <c:v>8.9331531641081074</c:v>
                </c:pt>
                <c:pt idx="20">
                  <c:v>9.0516917014294282</c:v>
                </c:pt>
                <c:pt idx="21">
                  <c:v>9.1570592901594932</c:v>
                </c:pt>
                <c:pt idx="22">
                  <c:v>9.2507193690306604</c:v>
                </c:pt>
                <c:pt idx="23">
                  <c:v>9.3339727724716983</c:v>
                </c:pt>
                <c:pt idx="24">
                  <c:v>9.4079757977526199</c:v>
                </c:pt>
                <c:pt idx="25">
                  <c:v>9.4737562646689959</c:v>
                </c:pt>
                <c:pt idx="26">
                  <c:v>9.5322277908168846</c:v>
                </c:pt>
                <c:pt idx="27">
                  <c:v>9.5842024807261197</c:v>
                </c:pt>
                <c:pt idx="28">
                  <c:v>9.630402205089883</c:v>
                </c:pt>
                <c:pt idx="29">
                  <c:v>9.6714686267465648</c:v>
                </c:pt>
                <c:pt idx="30">
                  <c:v>9.7079721126636116</c:v>
                </c:pt>
                <c:pt idx="31">
                  <c:v>9.7404196557009879</c:v>
                </c:pt>
                <c:pt idx="32">
                  <c:v>9.7692619161786549</c:v>
                </c:pt>
                <c:pt idx="33">
                  <c:v>9.7948994810476933</c:v>
                </c:pt>
                <c:pt idx="34">
                  <c:v>9.8176884275979504</c:v>
                </c:pt>
                <c:pt idx="35">
                  <c:v>9.8379452689759557</c:v>
                </c:pt>
                <c:pt idx="36">
                  <c:v>9.8559513502008507</c:v>
                </c:pt>
                <c:pt idx="37">
                  <c:v>9.8719567557340895</c:v>
                </c:pt>
                <c:pt idx="38">
                  <c:v>9.8861837828747472</c:v>
                </c:pt>
                <c:pt idx="39">
                  <c:v>9.8988300292219957</c:v>
                </c:pt>
                <c:pt idx="40">
                  <c:v>9.9100711370862182</c:v>
                </c:pt>
                <c:pt idx="41">
                  <c:v>9.9200632329655267</c:v>
                </c:pt>
                <c:pt idx="42">
                  <c:v>9.9289450959693575</c:v>
                </c:pt>
                <c:pt idx="43">
                  <c:v>9.9368400853060947</c:v>
                </c:pt>
                <c:pt idx="44">
                  <c:v>9.9438578536054187</c:v>
                </c:pt>
                <c:pt idx="45">
                  <c:v>9.9500958698714825</c:v>
                </c:pt>
                <c:pt idx="46">
                  <c:v>9.9556407732190966</c:v>
                </c:pt>
                <c:pt idx="47">
                  <c:v>9.9605695761947519</c:v>
                </c:pt>
                <c:pt idx="48">
                  <c:v>9.9649507343953356</c:v>
                </c:pt>
                <c:pt idx="49">
                  <c:v>9.9688450972402993</c:v>
                </c:pt>
                <c:pt idx="50">
                  <c:v>9.9723067531024885</c:v>
                </c:pt>
                <c:pt idx="51">
                  <c:v>9.9753837805355445</c:v>
                </c:pt>
                <c:pt idx="52">
                  <c:v>9.9781189160315957</c:v>
                </c:pt>
                <c:pt idx="53">
                  <c:v>9.9805501475836405</c:v>
                </c:pt>
                <c:pt idx="54">
                  <c:v>9.9827112422965687</c:v>
                </c:pt>
                <c:pt idx="55">
                  <c:v>9.9846322153747273</c:v>
                </c:pt>
                <c:pt idx="56">
                  <c:v>9.986339746999759</c:v>
                </c:pt>
                <c:pt idx="57">
                  <c:v>9.9878575528886735</c:v>
                </c:pt>
                <c:pt idx="58">
                  <c:v>9.9892067136788203</c:v>
                </c:pt>
                <c:pt idx="59">
                  <c:v>9.9904059677145085</c:v>
                </c:pt>
                <c:pt idx="60">
                  <c:v>9.9914719713017845</c:v>
                </c:pt>
                <c:pt idx="61">
                  <c:v>9.9924195300460319</c:v>
                </c:pt>
                <c:pt idx="62">
                  <c:v>9.9932618044853605</c:v>
                </c:pt>
                <c:pt idx="63">
                  <c:v>9.9940104928758764</c:v>
                </c:pt>
                <c:pt idx="64">
                  <c:v>9.9946759936674461</c:v>
                </c:pt>
                <c:pt idx="65">
                  <c:v>9.9952675499266181</c:v>
                </c:pt>
                <c:pt idx="66">
                  <c:v>9.9957933777125501</c:v>
                </c:pt>
                <c:pt idx="67">
                  <c:v>9.9962607801889334</c:v>
                </c:pt>
                <c:pt idx="68">
                  <c:v>9.9966762490568293</c:v>
                </c:pt>
                <c:pt idx="69">
                  <c:v>9.9970455547171824</c:v>
                </c:pt>
                <c:pt idx="70">
                  <c:v>9.9973738264152718</c:v>
                </c:pt>
                <c:pt idx="71">
                  <c:v>9.9976656234802412</c:v>
                </c:pt>
                <c:pt idx="72">
                  <c:v>9.9979249986491041</c:v>
                </c:pt>
                <c:pt idx="73">
                  <c:v>9.9981555543547582</c:v>
                </c:pt>
                <c:pt idx="74">
                  <c:v>9.9983604927597849</c:v>
                </c:pt>
                <c:pt idx="75">
                  <c:v>9.9985426602309193</c:v>
                </c:pt>
                <c:pt idx="76">
                  <c:v>9.9987045868719289</c:v>
                </c:pt>
                <c:pt idx="77">
                  <c:v>9.9988485216639358</c:v>
                </c:pt>
                <c:pt idx="78">
                  <c:v>9.9989764637012772</c:v>
                </c:pt>
                <c:pt idx="79">
                  <c:v>9.9990901899566911</c:v>
                </c:pt>
                <c:pt idx="80">
                  <c:v>9.9991912799615026</c:v>
                </c:pt>
                <c:pt idx="81">
                  <c:v>9.9992811377435586</c:v>
                </c:pt>
                <c:pt idx="82">
                  <c:v>9.9993610113276077</c:v>
                </c:pt>
                <c:pt idx="83">
                  <c:v>9.9994320100689826</c:v>
                </c:pt>
                <c:pt idx="84">
                  <c:v>9.9994951200613187</c:v>
                </c:pt>
                <c:pt idx="85">
                  <c:v>9.9995512178322841</c:v>
                </c:pt>
                <c:pt idx="86">
                  <c:v>9.9996010825175858</c:v>
                </c:pt>
                <c:pt idx="87">
                  <c:v>9.9996454066822977</c:v>
                </c:pt>
                <c:pt idx="88">
                  <c:v>9.99968480593982</c:v>
                </c:pt>
                <c:pt idx="89">
                  <c:v>9.9997198275020622</c:v>
                </c:pt>
                <c:pt idx="90">
                  <c:v>9.9997509577796109</c:v>
                </c:pt>
                <c:pt idx="91">
                  <c:v>9.9997786291374311</c:v>
                </c:pt>
                <c:pt idx="92">
                  <c:v>9.9998032258999388</c:v>
                </c:pt>
                <c:pt idx="93">
                  <c:v>9.9998250896888354</c:v>
                </c:pt>
                <c:pt idx="94">
                  <c:v>9.9998445241678535</c:v>
                </c:pt>
                <c:pt idx="95">
                  <c:v>9.999861799260314</c:v>
                </c:pt>
                <c:pt idx="96">
                  <c:v>9.9998771548980567</c:v>
                </c:pt>
                <c:pt idx="97">
                  <c:v>9.9998908043538268</c:v>
                </c:pt>
                <c:pt idx="98">
                  <c:v>9.9999029372034034</c:v>
                </c:pt>
                <c:pt idx="99">
                  <c:v>9.9999137219585794</c:v>
                </c:pt>
                <c:pt idx="100">
                  <c:v>9.9999233084076273</c:v>
                </c:pt>
              </c:numCache>
            </c:numRef>
          </c:yVal>
          <c:smooth val="1"/>
        </c:ser>
        <c:ser>
          <c:idx val="1"/>
          <c:order val="1"/>
          <c:tx>
            <c:v>uC2</c:v>
          </c:tx>
          <c:marker>
            <c:symbol val="none"/>
          </c:marker>
          <c:xVal>
            <c:numRef>
              <c:f>'E1'!$A$20:$A$120</c:f>
              <c:numCache>
                <c:formatCode>General</c:formatCode>
                <c:ptCount val="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</c:numCache>
            </c:numRef>
          </c:xVal>
          <c:yVal>
            <c:numRef>
              <c:f>'E1'!$E$20:$E$120</c:f>
              <c:numCache>
                <c:formatCode>0.000</c:formatCode>
                <c:ptCount val="101"/>
                <c:pt idx="0">
                  <c:v>10</c:v>
                </c:pt>
                <c:pt idx="1">
                  <c:v>9.6666666666666661</c:v>
                </c:pt>
                <c:pt idx="2">
                  <c:v>9.3444444444444432</c:v>
                </c:pt>
                <c:pt idx="3">
                  <c:v>9.0329629629629622</c:v>
                </c:pt>
                <c:pt idx="4">
                  <c:v>8.7318641975308626</c:v>
                </c:pt>
                <c:pt idx="5">
                  <c:v>8.4408020576131673</c:v>
                </c:pt>
                <c:pt idx="6">
                  <c:v>8.1594419890260621</c:v>
                </c:pt>
                <c:pt idx="7">
                  <c:v>7.8874605893918597</c:v>
                </c:pt>
                <c:pt idx="8">
                  <c:v>7.6245452364121302</c:v>
                </c:pt>
                <c:pt idx="9">
                  <c:v>7.3703937285317265</c:v>
                </c:pt>
                <c:pt idx="10">
                  <c:v>7.1247139375806681</c:v>
                </c:pt>
                <c:pt idx="11">
                  <c:v>6.8872234729946467</c:v>
                </c:pt>
                <c:pt idx="12">
                  <c:v>6.6576493572281583</c:v>
                </c:pt>
                <c:pt idx="13">
                  <c:v>6.4357277119872203</c:v>
                </c:pt>
                <c:pt idx="14">
                  <c:v>6.2212034549209791</c:v>
                </c:pt>
                <c:pt idx="15">
                  <c:v>6.0138300064236132</c:v>
                </c:pt>
                <c:pt idx="16">
                  <c:v>5.8133690062094932</c:v>
                </c:pt>
                <c:pt idx="17">
                  <c:v>5.6195900393358436</c:v>
                </c:pt>
                <c:pt idx="18">
                  <c:v>5.4322703713579816</c:v>
                </c:pt>
                <c:pt idx="19">
                  <c:v>5.2511946923127155</c:v>
                </c:pt>
                <c:pt idx="20">
                  <c:v>5.0761548692356246</c:v>
                </c:pt>
                <c:pt idx="21">
                  <c:v>4.9069497069277705</c:v>
                </c:pt>
                <c:pt idx="22">
                  <c:v>4.7433847166968448</c:v>
                </c:pt>
                <c:pt idx="23">
                  <c:v>4.5852718928069498</c:v>
                </c:pt>
                <c:pt idx="24">
                  <c:v>4.4324294963800517</c:v>
                </c:pt>
                <c:pt idx="25">
                  <c:v>4.2846818465007166</c:v>
                </c:pt>
                <c:pt idx="26">
                  <c:v>4.1418591182840263</c:v>
                </c:pt>
                <c:pt idx="27">
                  <c:v>4.0037971476745584</c:v>
                </c:pt>
                <c:pt idx="28">
                  <c:v>3.8703372427520728</c:v>
                </c:pt>
                <c:pt idx="29">
                  <c:v>3.7413260013270042</c:v>
                </c:pt>
                <c:pt idx="30">
                  <c:v>3.6166151346161044</c:v>
                </c:pt>
                <c:pt idx="31">
                  <c:v>3.4960612967955678</c:v>
                </c:pt>
                <c:pt idx="32">
                  <c:v>3.3795259202357157</c:v>
                </c:pt>
                <c:pt idx="33">
                  <c:v>3.2668750562278586</c:v>
                </c:pt>
                <c:pt idx="34">
                  <c:v>3.1579792210202631</c:v>
                </c:pt>
                <c:pt idx="35">
                  <c:v>3.0527132469862543</c:v>
                </c:pt>
                <c:pt idx="36">
                  <c:v>2.9509561387533791</c:v>
                </c:pt>
                <c:pt idx="37">
                  <c:v>2.8525909341282665</c:v>
                </c:pt>
                <c:pt idx="38">
                  <c:v>2.7575045696573244</c:v>
                </c:pt>
                <c:pt idx="39">
                  <c:v>2.6655877506687471</c:v>
                </c:pt>
                <c:pt idx="40">
                  <c:v>2.5767348256464553</c:v>
                </c:pt>
                <c:pt idx="41">
                  <c:v>2.4908436647915737</c:v>
                </c:pt>
                <c:pt idx="42">
                  <c:v>2.4078155426318544</c:v>
                </c:pt>
                <c:pt idx="43">
                  <c:v>2.3275550245441261</c:v>
                </c:pt>
                <c:pt idx="44">
                  <c:v>2.2499698570593218</c:v>
                </c:pt>
                <c:pt idx="45">
                  <c:v>2.1749708618240113</c:v>
                </c:pt>
                <c:pt idx="46">
                  <c:v>2.1024718330965442</c:v>
                </c:pt>
                <c:pt idx="47">
                  <c:v>2.0323894386599926</c:v>
                </c:pt>
                <c:pt idx="48">
                  <c:v>1.9646431240379929</c:v>
                </c:pt>
                <c:pt idx="49">
                  <c:v>1.8991550199033933</c:v>
                </c:pt>
                <c:pt idx="50">
                  <c:v>1.8358498525732803</c:v>
                </c:pt>
                <c:pt idx="51">
                  <c:v>1.7746548574875041</c:v>
                </c:pt>
                <c:pt idx="52">
                  <c:v>1.7154996955712538</c:v>
                </c:pt>
                <c:pt idx="53">
                  <c:v>1.6583163723855452</c:v>
                </c:pt>
                <c:pt idx="54">
                  <c:v>1.6030391599726939</c:v>
                </c:pt>
                <c:pt idx="55">
                  <c:v>1.5496045213069374</c:v>
                </c:pt>
                <c:pt idx="56">
                  <c:v>1.4979510372633729</c:v>
                </c:pt>
                <c:pt idx="57">
                  <c:v>1.4480193360212605</c:v>
                </c:pt>
                <c:pt idx="58">
                  <c:v>1.3997520248205517</c:v>
                </c:pt>
                <c:pt idx="59">
                  <c:v>1.3530936239931999</c:v>
                </c:pt>
                <c:pt idx="60">
                  <c:v>1.3079905031934267</c:v>
                </c:pt>
                <c:pt idx="61">
                  <c:v>1.2643908197536458</c:v>
                </c:pt>
                <c:pt idx="62">
                  <c:v>1.2222444590951909</c:v>
                </c:pt>
                <c:pt idx="63">
                  <c:v>1.1815029771253511</c:v>
                </c:pt>
                <c:pt idx="64">
                  <c:v>1.1421195445545063</c:v>
                </c:pt>
                <c:pt idx="65">
                  <c:v>1.1040488930693559</c:v>
                </c:pt>
                <c:pt idx="66">
                  <c:v>1.0672472633003773</c:v>
                </c:pt>
                <c:pt idx="67">
                  <c:v>1.0316723545236981</c:v>
                </c:pt>
                <c:pt idx="68">
                  <c:v>0.99728327603957478</c:v>
                </c:pt>
                <c:pt idx="69">
                  <c:v>0.96404050017158904</c:v>
                </c:pt>
                <c:pt idx="70">
                  <c:v>0.93190581683253604</c:v>
                </c:pt>
                <c:pt idx="71">
                  <c:v>0.90084228960478485</c:v>
                </c:pt>
                <c:pt idx="72">
                  <c:v>0.87081421328462538</c:v>
                </c:pt>
                <c:pt idx="73">
                  <c:v>0.84178707284180443</c:v>
                </c:pt>
                <c:pt idx="74">
                  <c:v>0.81372750374707759</c:v>
                </c:pt>
                <c:pt idx="75">
                  <c:v>0.78660325362217498</c:v>
                </c:pt>
                <c:pt idx="76">
                  <c:v>0.76038314516810246</c:v>
                </c:pt>
                <c:pt idx="77">
                  <c:v>0.73503704032916573</c:v>
                </c:pt>
                <c:pt idx="78">
                  <c:v>0.71053580565152685</c:v>
                </c:pt>
                <c:pt idx="79">
                  <c:v>0.68685127879647589</c:v>
                </c:pt>
                <c:pt idx="80">
                  <c:v>0.66395623616992672</c:v>
                </c:pt>
                <c:pt idx="81">
                  <c:v>0.64182436163092926</c:v>
                </c:pt>
                <c:pt idx="82">
                  <c:v>0.62043021624323158</c:v>
                </c:pt>
                <c:pt idx="83">
                  <c:v>0.59974920903512385</c:v>
                </c:pt>
                <c:pt idx="84">
                  <c:v>0.57975756873395312</c:v>
                </c:pt>
                <c:pt idx="85">
                  <c:v>0.56043231644282132</c:v>
                </c:pt>
                <c:pt idx="86">
                  <c:v>0.54175123922806057</c:v>
                </c:pt>
                <c:pt idx="87">
                  <c:v>0.52369286458712516</c:v>
                </c:pt>
                <c:pt idx="88">
                  <c:v>0.50623643576755428</c:v>
                </c:pt>
                <c:pt idx="89">
                  <c:v>0.48936188790863583</c:v>
                </c:pt>
                <c:pt idx="90">
                  <c:v>0.47304982497834797</c:v>
                </c:pt>
                <c:pt idx="91">
                  <c:v>0.45728149747906965</c:v>
                </c:pt>
                <c:pt idx="92">
                  <c:v>0.442038780896434</c:v>
                </c:pt>
                <c:pt idx="93">
                  <c:v>0.42730415486655288</c:v>
                </c:pt>
                <c:pt idx="94">
                  <c:v>0.4130606830376678</c:v>
                </c:pt>
                <c:pt idx="95">
                  <c:v>0.39929199360307893</c:v>
                </c:pt>
                <c:pt idx="96">
                  <c:v>0.38598226048297624</c:v>
                </c:pt>
                <c:pt idx="97">
                  <c:v>0.37311618513354372</c:v>
                </c:pt>
                <c:pt idx="98">
                  <c:v>0.36067897896242557</c:v>
                </c:pt>
                <c:pt idx="99">
                  <c:v>0.34865634633034476</c:v>
                </c:pt>
                <c:pt idx="100">
                  <c:v>0.33703446811933324</c:v>
                </c:pt>
              </c:numCache>
            </c:numRef>
          </c:yVal>
          <c:smooth val="1"/>
        </c:ser>
        <c:ser>
          <c:idx val="2"/>
          <c:order val="2"/>
          <c:tx>
            <c:v>časová konstanta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dPt>
            <c:idx val="1"/>
            <c:spPr>
              <a:ln w="12700">
                <a:solidFill>
                  <a:sysClr val="windowText" lastClr="000000"/>
                </a:solidFill>
                <a:prstDash val="dash"/>
              </a:ln>
            </c:spPr>
          </c:dPt>
          <c:xVal>
            <c:numRef>
              <c:f>'E1'!$H$20:$H$21</c:f>
              <c:numCache>
                <c:formatCode>0.000</c:formatCode>
                <c:ptCount val="2"/>
                <c:pt idx="0">
                  <c:v>9.0000000000000011E-2</c:v>
                </c:pt>
                <c:pt idx="1">
                  <c:v>9.0000000000000011E-2</c:v>
                </c:pt>
              </c:numCache>
            </c:numRef>
          </c:xVal>
          <c:yVal>
            <c:numRef>
              <c:f>'E1'!$I$20:$I$21</c:f>
              <c:numCache>
                <c:formatCode>0.000</c:formatCode>
                <c:ptCount val="2"/>
                <c:pt idx="0">
                  <c:v>0</c:v>
                </c:pt>
                <c:pt idx="1">
                  <c:v>10</c:v>
                </c:pt>
              </c:numCache>
            </c:numRef>
          </c:yVal>
          <c:smooth val="1"/>
        </c:ser>
        <c:axId val="116271360"/>
        <c:axId val="116281344"/>
      </c:scatterChart>
      <c:valAx>
        <c:axId val="116271360"/>
        <c:scaling>
          <c:orientation val="minMax"/>
          <c:max val="1"/>
        </c:scaling>
        <c:axPos val="b"/>
        <c:majorGridlines/>
        <c:numFmt formatCode="General" sourceLinked="1"/>
        <c:tickLblPos val="nextTo"/>
        <c:crossAx val="116281344"/>
        <c:crosses val="autoZero"/>
        <c:crossBetween val="midCat"/>
        <c:majorUnit val="0.1"/>
      </c:valAx>
      <c:valAx>
        <c:axId val="116281344"/>
        <c:scaling>
          <c:orientation val="minMax"/>
          <c:max val="10"/>
        </c:scaling>
        <c:axPos val="l"/>
        <c:majorGridlines/>
        <c:numFmt formatCode="General" sourceLinked="0"/>
        <c:tickLblPos val="nextTo"/>
        <c:crossAx val="116271360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.23087288841599721"/>
          <c:y val="0.88689827316254155"/>
          <c:w val="0.57866688538932631"/>
          <c:h val="7.1122569855759182E-2"/>
        </c:manualLayout>
      </c:layout>
    </c:legend>
    <c:plotVisOnly val="1"/>
  </c:chart>
  <c:spPr>
    <a:solidFill>
      <a:schemeClr val="tx2">
        <a:lumMod val="40000"/>
        <a:lumOff val="60000"/>
      </a:schemeClr>
    </a:solidFill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cs-CZ" sz="1400"/>
              <a:t>Proud v obvodu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v>i1</c:v>
          </c:tx>
          <c:marker>
            <c:symbol val="none"/>
          </c:marker>
          <c:xVal>
            <c:numRef>
              <c:f>'E1'!$A$20:$A$120</c:f>
              <c:numCache>
                <c:formatCode>General</c:formatCode>
                <c:ptCount val="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</c:numCache>
            </c:numRef>
          </c:xVal>
          <c:yVal>
            <c:numRef>
              <c:f>'E1'!$C$20:$C$120</c:f>
              <c:numCache>
                <c:formatCode>0.0E+00</c:formatCode>
                <c:ptCount val="101"/>
                <c:pt idx="0">
                  <c:v>1.1111111111111111E-3</c:v>
                </c:pt>
                <c:pt idx="1">
                  <c:v>9.8765432098765434E-4</c:v>
                </c:pt>
                <c:pt idx="2">
                  <c:v>8.7791495198902606E-4</c:v>
                </c:pt>
                <c:pt idx="3">
                  <c:v>7.8036884621246764E-4</c:v>
                </c:pt>
                <c:pt idx="4">
                  <c:v>6.9366119663330451E-4</c:v>
                </c:pt>
                <c:pt idx="5">
                  <c:v>6.1658773034071524E-4</c:v>
                </c:pt>
                <c:pt idx="6">
                  <c:v>5.4807798252508007E-4</c:v>
                </c:pt>
                <c:pt idx="7">
                  <c:v>4.8718042891118232E-4</c:v>
                </c:pt>
                <c:pt idx="8">
                  <c:v>4.3304927014327322E-4</c:v>
                </c:pt>
                <c:pt idx="9">
                  <c:v>3.8493268457179838E-4</c:v>
                </c:pt>
                <c:pt idx="10">
                  <c:v>3.4216238628604305E-4</c:v>
                </c:pt>
                <c:pt idx="11">
                  <c:v>3.0414434336537168E-4</c:v>
                </c:pt>
                <c:pt idx="12">
                  <c:v>2.7035052743588591E-4</c:v>
                </c:pt>
                <c:pt idx="13">
                  <c:v>2.4031157994300974E-4</c:v>
                </c:pt>
                <c:pt idx="14">
                  <c:v>2.1361029328267536E-4</c:v>
                </c:pt>
                <c:pt idx="15">
                  <c:v>1.8987581625126696E-4</c:v>
                </c:pt>
                <c:pt idx="16">
                  <c:v>1.6877850333445958E-4</c:v>
                </c:pt>
                <c:pt idx="17">
                  <c:v>1.5002533629729736E-4</c:v>
                </c:pt>
                <c:pt idx="18">
                  <c:v>1.333558544864866E-4</c:v>
                </c:pt>
                <c:pt idx="19">
                  <c:v>1.185385373213214E-4</c:v>
                </c:pt>
                <c:pt idx="20">
                  <c:v>1.0536758873006353E-4</c:v>
                </c:pt>
                <c:pt idx="21">
                  <c:v>9.3660078871167431E-5</c:v>
                </c:pt>
                <c:pt idx="22">
                  <c:v>8.3253403441037736E-5</c:v>
                </c:pt>
                <c:pt idx="23">
                  <c:v>7.4003025280922405E-5</c:v>
                </c:pt>
                <c:pt idx="24">
                  <c:v>6.5780466916375569E-5</c:v>
                </c:pt>
                <c:pt idx="25">
                  <c:v>5.8471526147889346E-5</c:v>
                </c:pt>
                <c:pt idx="26">
                  <c:v>5.1974689909235041E-5</c:v>
                </c:pt>
                <c:pt idx="27">
                  <c:v>4.6199724363764482E-5</c:v>
                </c:pt>
                <c:pt idx="28">
                  <c:v>4.1066421656679668E-5</c:v>
                </c:pt>
                <c:pt idx="29">
                  <c:v>3.6503485917048351E-5</c:v>
                </c:pt>
                <c:pt idx="30">
                  <c:v>3.2447543037376489E-5</c:v>
                </c:pt>
                <c:pt idx="31">
                  <c:v>2.8842260477668012E-5</c:v>
                </c:pt>
                <c:pt idx="32">
                  <c:v>2.5637564869038343E-5</c:v>
                </c:pt>
                <c:pt idx="33">
                  <c:v>2.2788946550256306E-5</c:v>
                </c:pt>
                <c:pt idx="34">
                  <c:v>2.0256841378005516E-5</c:v>
                </c:pt>
                <c:pt idx="35">
                  <c:v>1.8006081224893815E-5</c:v>
                </c:pt>
                <c:pt idx="36">
                  <c:v>1.6005405533238816E-5</c:v>
                </c:pt>
                <c:pt idx="37">
                  <c:v>1.4227027140656724E-5</c:v>
                </c:pt>
                <c:pt idx="38">
                  <c:v>1.2646246347250312E-5</c:v>
                </c:pt>
                <c:pt idx="39">
                  <c:v>1.1241107864222697E-5</c:v>
                </c:pt>
                <c:pt idx="40">
                  <c:v>9.9920958793090853E-6</c:v>
                </c:pt>
                <c:pt idx="41">
                  <c:v>8.8818630038303635E-6</c:v>
                </c:pt>
                <c:pt idx="42">
                  <c:v>7.894989336738058E-6</c:v>
                </c:pt>
                <c:pt idx="43">
                  <c:v>7.0177682993228054E-6</c:v>
                </c:pt>
                <c:pt idx="44">
                  <c:v>6.2380162660645843E-6</c:v>
                </c:pt>
                <c:pt idx="45">
                  <c:v>5.5449033476130515E-6</c:v>
                </c:pt>
                <c:pt idx="46">
                  <c:v>4.928802975655936E-6</c:v>
                </c:pt>
                <c:pt idx="47">
                  <c:v>4.38115820058312E-6</c:v>
                </c:pt>
                <c:pt idx="48">
                  <c:v>3.8943628449627078E-6</c:v>
                </c:pt>
                <c:pt idx="49">
                  <c:v>3.4616558621889637E-6</c:v>
                </c:pt>
                <c:pt idx="50">
                  <c:v>3.0770274330568349E-6</c:v>
                </c:pt>
                <c:pt idx="51">
                  <c:v>2.7351354960506076E-6</c:v>
                </c:pt>
                <c:pt idx="52">
                  <c:v>2.4312315520449188E-6</c:v>
                </c:pt>
                <c:pt idx="53">
                  <c:v>2.1610947129288388E-6</c:v>
                </c:pt>
                <c:pt idx="54">
                  <c:v>1.9209730781590333E-6</c:v>
                </c:pt>
                <c:pt idx="55">
                  <c:v>1.7075316250302958E-6</c:v>
                </c:pt>
                <c:pt idx="56">
                  <c:v>1.5178058889156649E-6</c:v>
                </c:pt>
                <c:pt idx="57">
                  <c:v>1.3491607901473894E-6</c:v>
                </c:pt>
                <c:pt idx="58">
                  <c:v>1.199254035686634E-6</c:v>
                </c:pt>
                <c:pt idx="59">
                  <c:v>1.0660035872768326E-6</c:v>
                </c:pt>
                <c:pt idx="60">
                  <c:v>9.4755874424616121E-7</c:v>
                </c:pt>
                <c:pt idx="61">
                  <c:v>8.4227443932978952E-7</c:v>
                </c:pt>
                <c:pt idx="62">
                  <c:v>7.4868839051549996E-7</c:v>
                </c:pt>
                <c:pt idx="63">
                  <c:v>6.655007915692895E-7</c:v>
                </c:pt>
                <c:pt idx="64">
                  <c:v>5.9155625917265795E-7</c:v>
                </c:pt>
                <c:pt idx="65">
                  <c:v>5.2582778593131728E-7</c:v>
                </c:pt>
                <c:pt idx="66">
                  <c:v>4.674024763833273E-7</c:v>
                </c:pt>
                <c:pt idx="67">
                  <c:v>4.1546886789629095E-7</c:v>
                </c:pt>
                <c:pt idx="68">
                  <c:v>3.6930566035230249E-7</c:v>
                </c:pt>
                <c:pt idx="69">
                  <c:v>3.2827169809084781E-7</c:v>
                </c:pt>
                <c:pt idx="70">
                  <c:v>2.9179706496979602E-7</c:v>
                </c:pt>
                <c:pt idx="71">
                  <c:v>2.5937516886208475E-7</c:v>
                </c:pt>
                <c:pt idx="72">
                  <c:v>2.3055570565509873E-7</c:v>
                </c:pt>
                <c:pt idx="73">
                  <c:v>2.0493840502686409E-7</c:v>
                </c:pt>
                <c:pt idx="74">
                  <c:v>1.8216747113501224E-7</c:v>
                </c:pt>
                <c:pt idx="75">
                  <c:v>1.6192664100896554E-7</c:v>
                </c:pt>
                <c:pt idx="76">
                  <c:v>1.439347920079036E-7</c:v>
                </c:pt>
                <c:pt idx="77">
                  <c:v>1.2794203734046838E-7</c:v>
                </c:pt>
                <c:pt idx="78">
                  <c:v>1.1372625541364004E-7</c:v>
                </c:pt>
                <c:pt idx="79">
                  <c:v>1.0109000481210254E-7</c:v>
                </c:pt>
                <c:pt idx="80">
                  <c:v>8.9857782055268052E-8</c:v>
                </c:pt>
                <c:pt idx="81">
                  <c:v>7.987358404903944E-8</c:v>
                </c:pt>
                <c:pt idx="82">
                  <c:v>7.0998741376923944E-8</c:v>
                </c:pt>
                <c:pt idx="83">
                  <c:v>6.3109992335262812E-8</c:v>
                </c:pt>
                <c:pt idx="84">
                  <c:v>5.6097770964590331E-8</c:v>
                </c:pt>
                <c:pt idx="85">
                  <c:v>4.9864685301770349E-8</c:v>
                </c:pt>
                <c:pt idx="86">
                  <c:v>4.4324164712684753E-8</c:v>
                </c:pt>
                <c:pt idx="87">
                  <c:v>3.9399257522474168E-8</c:v>
                </c:pt>
                <c:pt idx="88">
                  <c:v>3.5021562242221195E-8</c:v>
                </c:pt>
                <c:pt idx="89">
                  <c:v>3.1130277548641061E-8</c:v>
                </c:pt>
                <c:pt idx="90">
                  <c:v>2.7671357821014277E-8</c:v>
                </c:pt>
                <c:pt idx="91">
                  <c:v>2.4596762507655967E-8</c:v>
                </c:pt>
                <c:pt idx="92">
                  <c:v>2.1863788895694194E-8</c:v>
                </c:pt>
                <c:pt idx="93">
                  <c:v>1.9434479018285186E-8</c:v>
                </c:pt>
                <c:pt idx="94">
                  <c:v>1.7275092460719875E-8</c:v>
                </c:pt>
                <c:pt idx="95">
                  <c:v>1.5355637742884041E-8</c:v>
                </c:pt>
                <c:pt idx="96">
                  <c:v>1.364945577147441E-8</c:v>
                </c:pt>
                <c:pt idx="97">
                  <c:v>1.2132849574797433E-8</c:v>
                </c:pt>
                <c:pt idx="98">
                  <c:v>1.0784755177400345E-8</c:v>
                </c:pt>
                <c:pt idx="99">
                  <c:v>9.5864490467315966E-9</c:v>
                </c:pt>
                <c:pt idx="100">
                  <c:v>8.5212880414076157E-9</c:v>
                </c:pt>
              </c:numCache>
            </c:numRef>
          </c:yVal>
          <c:smooth val="1"/>
        </c:ser>
        <c:ser>
          <c:idx val="1"/>
          <c:order val="1"/>
          <c:tx>
            <c:v>i2</c:v>
          </c:tx>
          <c:marker>
            <c:symbol val="none"/>
          </c:marker>
          <c:xVal>
            <c:numRef>
              <c:f>'E1'!$A$20:$A$120</c:f>
              <c:numCache>
                <c:formatCode>General</c:formatCode>
                <c:ptCount val="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</c:numCache>
            </c:numRef>
          </c:xVal>
          <c:yVal>
            <c:numRef>
              <c:f>'E1'!$F$20:$F$120</c:f>
              <c:numCache>
                <c:formatCode>0.0E+00</c:formatCode>
                <c:ptCount val="101"/>
                <c:pt idx="0">
                  <c:v>-3.3333333333333332E-4</c:v>
                </c:pt>
                <c:pt idx="1">
                  <c:v>-3.2222222222222222E-4</c:v>
                </c:pt>
                <c:pt idx="2">
                  <c:v>-3.1148148148148143E-4</c:v>
                </c:pt>
                <c:pt idx="3">
                  <c:v>-3.0109876543209875E-4</c:v>
                </c:pt>
                <c:pt idx="4">
                  <c:v>-2.910621399176954E-4</c:v>
                </c:pt>
                <c:pt idx="5">
                  <c:v>-2.8136006858710559E-4</c:v>
                </c:pt>
                <c:pt idx="6">
                  <c:v>-2.7198139963420206E-4</c:v>
                </c:pt>
                <c:pt idx="7">
                  <c:v>-2.6291535297972863E-4</c:v>
                </c:pt>
                <c:pt idx="8">
                  <c:v>-2.5415150788040433E-4</c:v>
                </c:pt>
                <c:pt idx="9">
                  <c:v>-2.4567979095105753E-4</c:v>
                </c:pt>
                <c:pt idx="10">
                  <c:v>-2.3749046458602227E-4</c:v>
                </c:pt>
                <c:pt idx="11">
                  <c:v>-2.2957411576648821E-4</c:v>
                </c:pt>
                <c:pt idx="12">
                  <c:v>-2.2192164524093862E-4</c:v>
                </c:pt>
                <c:pt idx="13">
                  <c:v>-2.1452425706624067E-4</c:v>
                </c:pt>
                <c:pt idx="14">
                  <c:v>-2.0737344849736596E-4</c:v>
                </c:pt>
                <c:pt idx="15">
                  <c:v>-2.0046100021412045E-4</c:v>
                </c:pt>
                <c:pt idx="16">
                  <c:v>-1.9377896687364977E-4</c:v>
                </c:pt>
                <c:pt idx="17">
                  <c:v>-1.8731966797786145E-4</c:v>
                </c:pt>
                <c:pt idx="18">
                  <c:v>-1.8107567904526606E-4</c:v>
                </c:pt>
                <c:pt idx="19">
                  <c:v>-1.7503982307709052E-4</c:v>
                </c:pt>
                <c:pt idx="20">
                  <c:v>-1.6920516230785416E-4</c:v>
                </c:pt>
                <c:pt idx="21">
                  <c:v>-1.6356499023092568E-4</c:v>
                </c:pt>
                <c:pt idx="22">
                  <c:v>-1.5811282388989483E-4</c:v>
                </c:pt>
                <c:pt idx="23">
                  <c:v>-1.5284239642689832E-4</c:v>
                </c:pt>
                <c:pt idx="24">
                  <c:v>-1.4774764987933505E-4</c:v>
                </c:pt>
                <c:pt idx="25">
                  <c:v>-1.4282272821669056E-4</c:v>
                </c:pt>
                <c:pt idx="26">
                  <c:v>-1.3806197060946753E-4</c:v>
                </c:pt>
                <c:pt idx="27">
                  <c:v>-1.3345990492248528E-4</c:v>
                </c:pt>
                <c:pt idx="28">
                  <c:v>-1.2901124142506909E-4</c:v>
                </c:pt>
                <c:pt idx="29">
                  <c:v>-1.2471086671090014E-4</c:v>
                </c:pt>
                <c:pt idx="30">
                  <c:v>-1.2055383782053681E-4</c:v>
                </c:pt>
                <c:pt idx="31">
                  <c:v>-1.1653537655985226E-4</c:v>
                </c:pt>
                <c:pt idx="32">
                  <c:v>-1.1265086400785719E-4</c:v>
                </c:pt>
                <c:pt idx="33">
                  <c:v>-1.0889583520759528E-4</c:v>
                </c:pt>
                <c:pt idx="34">
                  <c:v>-1.0526597403400877E-4</c:v>
                </c:pt>
                <c:pt idx="35">
                  <c:v>-1.0175710823287514E-4</c:v>
                </c:pt>
                <c:pt idx="36">
                  <c:v>-9.8365204625112642E-5</c:v>
                </c:pt>
                <c:pt idx="37">
                  <c:v>-9.5086364470942214E-5</c:v>
                </c:pt>
                <c:pt idx="38">
                  <c:v>-9.1916818988577482E-5</c:v>
                </c:pt>
                <c:pt idx="39">
                  <c:v>-8.8852925022291576E-5</c:v>
                </c:pt>
                <c:pt idx="40">
                  <c:v>-8.5891160854881845E-5</c:v>
                </c:pt>
                <c:pt idx="41">
                  <c:v>-8.3028122159719127E-5</c:v>
                </c:pt>
                <c:pt idx="42">
                  <c:v>-8.0260518087728474E-5</c:v>
                </c:pt>
                <c:pt idx="43">
                  <c:v>-7.7585167484804207E-5</c:v>
                </c:pt>
                <c:pt idx="44">
                  <c:v>-7.4998995235310724E-5</c:v>
                </c:pt>
                <c:pt idx="45">
                  <c:v>-7.2499028727467045E-5</c:v>
                </c:pt>
                <c:pt idx="46">
                  <c:v>-7.0082394436551479E-5</c:v>
                </c:pt>
                <c:pt idx="47">
                  <c:v>-6.7746314621999756E-5</c:v>
                </c:pt>
                <c:pt idx="48">
                  <c:v>-6.5488104134599768E-5</c:v>
                </c:pt>
                <c:pt idx="49">
                  <c:v>-6.3305167330113108E-5</c:v>
                </c:pt>
                <c:pt idx="50">
                  <c:v>-6.119499508577601E-5</c:v>
                </c:pt>
                <c:pt idx="51">
                  <c:v>-5.9155161916250134E-5</c:v>
                </c:pt>
                <c:pt idx="52">
                  <c:v>-5.7183323185708458E-5</c:v>
                </c:pt>
                <c:pt idx="53">
                  <c:v>-5.5277212412851508E-5</c:v>
                </c:pt>
                <c:pt idx="54">
                  <c:v>-5.343463866575646E-5</c:v>
                </c:pt>
                <c:pt idx="55">
                  <c:v>-5.1653484043564577E-5</c:v>
                </c:pt>
                <c:pt idx="56">
                  <c:v>-4.9931701242112426E-5</c:v>
                </c:pt>
                <c:pt idx="57">
                  <c:v>-4.8267311200708687E-5</c:v>
                </c:pt>
                <c:pt idx="58">
                  <c:v>-4.6658400827351724E-5</c:v>
                </c:pt>
                <c:pt idx="59">
                  <c:v>-4.5103120799773327E-5</c:v>
                </c:pt>
                <c:pt idx="60">
                  <c:v>-4.3599683439780891E-5</c:v>
                </c:pt>
                <c:pt idx="61">
                  <c:v>-4.2146360658454855E-5</c:v>
                </c:pt>
                <c:pt idx="62">
                  <c:v>-4.0741481969839698E-5</c:v>
                </c:pt>
                <c:pt idx="63">
                  <c:v>-3.9383432570845035E-5</c:v>
                </c:pt>
                <c:pt idx="64">
                  <c:v>-3.807065148515021E-5</c:v>
                </c:pt>
                <c:pt idx="65">
                  <c:v>-3.6801629768978532E-5</c:v>
                </c:pt>
                <c:pt idx="66">
                  <c:v>-3.5574908776679244E-5</c:v>
                </c:pt>
                <c:pt idx="67">
                  <c:v>-3.4389078484123272E-5</c:v>
                </c:pt>
                <c:pt idx="68">
                  <c:v>-3.3242775867985823E-5</c:v>
                </c:pt>
                <c:pt idx="69">
                  <c:v>-3.2134683339052966E-5</c:v>
                </c:pt>
                <c:pt idx="70">
                  <c:v>-3.10635272277512E-5</c:v>
                </c:pt>
                <c:pt idx="71">
                  <c:v>-3.0028076320159496E-5</c:v>
                </c:pt>
                <c:pt idx="72">
                  <c:v>-2.9027140442820847E-5</c:v>
                </c:pt>
                <c:pt idx="73">
                  <c:v>-2.8059569094726815E-5</c:v>
                </c:pt>
                <c:pt idx="74">
                  <c:v>-2.7124250124902588E-5</c:v>
                </c:pt>
                <c:pt idx="75">
                  <c:v>-2.6220108454072498E-5</c:v>
                </c:pt>
                <c:pt idx="76">
                  <c:v>-2.5346104838936748E-5</c:v>
                </c:pt>
                <c:pt idx="77">
                  <c:v>-2.4501234677638858E-5</c:v>
                </c:pt>
                <c:pt idx="78">
                  <c:v>-2.3684526855050894E-5</c:v>
                </c:pt>
                <c:pt idx="79">
                  <c:v>-2.2895042626549195E-5</c:v>
                </c:pt>
                <c:pt idx="80">
                  <c:v>-2.2131874538997557E-5</c:v>
                </c:pt>
                <c:pt idx="81">
                  <c:v>-2.1394145387697641E-5</c:v>
                </c:pt>
                <c:pt idx="82">
                  <c:v>-2.0681007208107718E-5</c:v>
                </c:pt>
                <c:pt idx="83">
                  <c:v>-1.9991640301170794E-5</c:v>
                </c:pt>
                <c:pt idx="84">
                  <c:v>-1.9325252291131771E-5</c:v>
                </c:pt>
                <c:pt idx="85">
                  <c:v>-1.8681077214760711E-5</c:v>
                </c:pt>
                <c:pt idx="86">
                  <c:v>-1.8058374640935352E-5</c:v>
                </c:pt>
                <c:pt idx="87">
                  <c:v>-1.7456428819570839E-5</c:v>
                </c:pt>
                <c:pt idx="88">
                  <c:v>-1.6874547858918477E-5</c:v>
                </c:pt>
                <c:pt idx="89">
                  <c:v>-1.6312062930287862E-5</c:v>
                </c:pt>
                <c:pt idx="90">
                  <c:v>-1.5768327499278265E-5</c:v>
                </c:pt>
                <c:pt idx="91">
                  <c:v>-1.5242716582635656E-5</c:v>
                </c:pt>
                <c:pt idx="92">
                  <c:v>-1.4734626029881133E-5</c:v>
                </c:pt>
                <c:pt idx="93">
                  <c:v>-1.4243471828885096E-5</c:v>
                </c:pt>
                <c:pt idx="94">
                  <c:v>-1.3768689434588926E-5</c:v>
                </c:pt>
                <c:pt idx="95">
                  <c:v>-1.330973312010263E-5</c:v>
                </c:pt>
                <c:pt idx="96">
                  <c:v>-1.2866075349432541E-5</c:v>
                </c:pt>
                <c:pt idx="97">
                  <c:v>-1.2437206171118124E-5</c:v>
                </c:pt>
                <c:pt idx="98">
                  <c:v>-1.2022632632080852E-5</c:v>
                </c:pt>
                <c:pt idx="99">
                  <c:v>-1.1621878211011492E-5</c:v>
                </c:pt>
                <c:pt idx="100">
                  <c:v>-1.1234482270644441E-5</c:v>
                </c:pt>
              </c:numCache>
            </c:numRef>
          </c:yVal>
          <c:smooth val="1"/>
        </c:ser>
        <c:axId val="116310784"/>
        <c:axId val="116312320"/>
      </c:scatterChart>
      <c:valAx>
        <c:axId val="116310784"/>
        <c:scaling>
          <c:orientation val="minMax"/>
          <c:max val="1"/>
        </c:scaling>
        <c:axPos val="b"/>
        <c:majorGridlines/>
        <c:numFmt formatCode="General" sourceLinked="1"/>
        <c:tickLblPos val="nextTo"/>
        <c:spPr>
          <a:ln w="19050">
            <a:solidFill>
              <a:sysClr val="windowText" lastClr="000000"/>
            </a:solidFill>
            <a:tailEnd type="arrow"/>
          </a:ln>
        </c:spPr>
        <c:crossAx val="116312320"/>
        <c:crosses val="autoZero"/>
        <c:crossBetween val="midCat"/>
      </c:valAx>
      <c:valAx>
        <c:axId val="116312320"/>
        <c:scaling>
          <c:orientation val="minMax"/>
        </c:scaling>
        <c:axPos val="l"/>
        <c:majorGridlines/>
        <c:numFmt formatCode="0.E+00" sourceLinked="0"/>
        <c:tickLblPos val="nextTo"/>
        <c:spPr>
          <a:ln w="19050">
            <a:solidFill>
              <a:sysClr val="windowText" lastClr="000000"/>
            </a:solidFill>
            <a:tailEnd type="arrow"/>
          </a:ln>
        </c:spPr>
        <c:crossAx val="116310784"/>
        <c:crosses val="autoZero"/>
        <c:crossBetween val="midCat"/>
      </c:valAx>
    </c:plotArea>
    <c:legend>
      <c:legendPos val="b"/>
      <c:layout/>
    </c:legend>
    <c:plotVisOnly val="1"/>
  </c:chart>
  <c:spPr>
    <a:solidFill>
      <a:schemeClr val="tx2">
        <a:lumMod val="40000"/>
        <a:lumOff val="60000"/>
      </a:schemeClr>
    </a:solidFill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cs-CZ" sz="1400"/>
              <a:t>Připojení cívky s proudem k rezistoru</a:t>
            </a:r>
          </a:p>
        </c:rich>
      </c:tx>
      <c:layout>
        <c:manualLayout>
          <c:xMode val="edge"/>
          <c:yMode val="edge"/>
          <c:x val="0.11485539913761936"/>
          <c:y val="3.0655539315070646E-2"/>
        </c:manualLayout>
      </c:layout>
    </c:title>
    <c:plotArea>
      <c:layout>
        <c:manualLayout>
          <c:layoutTarget val="inner"/>
          <c:xMode val="edge"/>
          <c:yMode val="edge"/>
          <c:x val="0.122864429180395"/>
          <c:y val="0.15124554041523275"/>
          <c:w val="0.82328213321160937"/>
          <c:h val="0.68946767881559712"/>
        </c:manualLayout>
      </c:layout>
      <c:scatterChart>
        <c:scatterStyle val="smoothMarker"/>
        <c:ser>
          <c:idx val="0"/>
          <c:order val="0"/>
          <c:tx>
            <c:v>uL</c:v>
          </c:tx>
          <c:marker>
            <c:symbol val="none"/>
          </c:marker>
          <c:xVal>
            <c:numRef>
              <c:f>'E2'!$A$20:$A$120</c:f>
              <c:numCache>
                <c:formatCode>General</c:formatCode>
                <c:ptCount val="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</c:numCache>
            </c:numRef>
          </c:xVal>
          <c:yVal>
            <c:numRef>
              <c:f>'E2'!$H$20:$H$120</c:f>
              <c:numCache>
                <c:formatCode>0.000</c:formatCode>
                <c:ptCount val="101"/>
                <c:pt idx="0">
                  <c:v>-53.333333333333329</c:v>
                </c:pt>
                <c:pt idx="1">
                  <c:v>-51.2</c:v>
                </c:pt>
                <c:pt idx="2">
                  <c:v>-49.152000000000001</c:v>
                </c:pt>
                <c:pt idx="3">
                  <c:v>-47.185920000000003</c:v>
                </c:pt>
                <c:pt idx="4">
                  <c:v>-45.2984832</c:v>
                </c:pt>
                <c:pt idx="5">
                  <c:v>-43.486543871999999</c:v>
                </c:pt>
                <c:pt idx="6">
                  <c:v>-41.747082117120001</c:v>
                </c:pt>
                <c:pt idx="7">
                  <c:v>-40.077198832435201</c:v>
                </c:pt>
                <c:pt idx="8">
                  <c:v>-38.47411087913779</c:v>
                </c:pt>
                <c:pt idx="9">
                  <c:v>-36.935146443972279</c:v>
                </c:pt>
                <c:pt idx="10">
                  <c:v>-35.45774058621339</c:v>
                </c:pt>
                <c:pt idx="11">
                  <c:v>-34.039430962764854</c:v>
                </c:pt>
                <c:pt idx="12">
                  <c:v>-32.677853724254263</c:v>
                </c:pt>
                <c:pt idx="13">
                  <c:v>-31.370739575284091</c:v>
                </c:pt>
                <c:pt idx="14">
                  <c:v>-30.115909992272726</c:v>
                </c:pt>
                <c:pt idx="15">
                  <c:v>-28.911273592581821</c:v>
                </c:pt>
                <c:pt idx="16">
                  <c:v>-27.754822648878545</c:v>
                </c:pt>
                <c:pt idx="17">
                  <c:v>-26.644629742923403</c:v>
                </c:pt>
                <c:pt idx="18">
                  <c:v>-25.578844553206466</c:v>
                </c:pt>
                <c:pt idx="19">
                  <c:v>-24.555690771078208</c:v>
                </c:pt>
                <c:pt idx="20">
                  <c:v>-23.573463140235081</c:v>
                </c:pt>
                <c:pt idx="21">
                  <c:v>-22.630524614625678</c:v>
                </c:pt>
                <c:pt idx="22">
                  <c:v>-21.725303630040649</c:v>
                </c:pt>
                <c:pt idx="23">
                  <c:v>-20.856291484839023</c:v>
                </c:pt>
                <c:pt idx="24">
                  <c:v>-20.022039825445461</c:v>
                </c:pt>
                <c:pt idx="25">
                  <c:v>-19.221158232427641</c:v>
                </c:pt>
                <c:pt idx="26">
                  <c:v>-18.452311903130536</c:v>
                </c:pt>
                <c:pt idx="27">
                  <c:v>-17.714219427005315</c:v>
                </c:pt>
                <c:pt idx="28">
                  <c:v>-17.005650649925101</c:v>
                </c:pt>
                <c:pt idx="29">
                  <c:v>-16.325424623928097</c:v>
                </c:pt>
                <c:pt idx="30">
                  <c:v>-15.672407638970972</c:v>
                </c:pt>
                <c:pt idx="31">
                  <c:v>-15.045511333412135</c:v>
                </c:pt>
                <c:pt idx="32">
                  <c:v>-14.443690880075648</c:v>
                </c:pt>
                <c:pt idx="33">
                  <c:v>-13.865943244872621</c:v>
                </c:pt>
                <c:pt idx="34">
                  <c:v>-13.311305515077718</c:v>
                </c:pt>
                <c:pt idx="35">
                  <c:v>-12.77885329447461</c:v>
                </c:pt>
                <c:pt idx="36">
                  <c:v>-12.267699162695626</c:v>
                </c:pt>
                <c:pt idx="37">
                  <c:v>-11.776991196187801</c:v>
                </c:pt>
                <c:pt idx="38">
                  <c:v>-11.305911548340289</c:v>
                </c:pt>
                <c:pt idx="39">
                  <c:v>-10.853675086406676</c:v>
                </c:pt>
                <c:pt idx="40">
                  <c:v>-10.419528082950409</c:v>
                </c:pt>
                <c:pt idx="41">
                  <c:v>-10.002746959632393</c:v>
                </c:pt>
                <c:pt idx="42">
                  <c:v>-9.6026370812470976</c:v>
                </c:pt>
                <c:pt idx="43">
                  <c:v>-9.2185315979972131</c:v>
                </c:pt>
                <c:pt idx="44">
                  <c:v>-8.8497903340773245</c:v>
                </c:pt>
                <c:pt idx="45">
                  <c:v>-8.495798720714232</c:v>
                </c:pt>
                <c:pt idx="46">
                  <c:v>-8.1559667718856623</c:v>
                </c:pt>
                <c:pt idx="47">
                  <c:v>-7.829728101010236</c:v>
                </c:pt>
                <c:pt idx="48">
                  <c:v>-7.5165389769698265</c:v>
                </c:pt>
                <c:pt idx="49">
                  <c:v>-7.2158774178910337</c:v>
                </c:pt>
                <c:pt idx="50">
                  <c:v>-6.9272423211753935</c:v>
                </c:pt>
                <c:pt idx="51">
                  <c:v>-6.6501526283283772</c:v>
                </c:pt>
                <c:pt idx="52">
                  <c:v>-6.3841465231952412</c:v>
                </c:pt>
                <c:pt idx="53">
                  <c:v>-6.1287806622674328</c:v>
                </c:pt>
                <c:pt idx="54">
                  <c:v>-5.8836294357767356</c:v>
                </c:pt>
                <c:pt idx="55">
                  <c:v>-5.6482842583456661</c:v>
                </c:pt>
                <c:pt idx="56">
                  <c:v>-5.4223528880118392</c:v>
                </c:pt>
                <c:pt idx="57">
                  <c:v>-5.2054587724913652</c:v>
                </c:pt>
                <c:pt idx="58">
                  <c:v>-4.9972404215917106</c:v>
                </c:pt>
                <c:pt idx="59">
                  <c:v>-4.7973508047280422</c:v>
                </c:pt>
                <c:pt idx="60">
                  <c:v>-4.6054567725389202</c:v>
                </c:pt>
                <c:pt idx="61">
                  <c:v>-4.4212385016373634</c:v>
                </c:pt>
                <c:pt idx="62">
                  <c:v>-4.2443889615718691</c:v>
                </c:pt>
                <c:pt idx="63">
                  <c:v>-4.0746134031089944</c:v>
                </c:pt>
                <c:pt idx="64">
                  <c:v>-3.9116288669846342</c:v>
                </c:pt>
                <c:pt idx="65">
                  <c:v>-3.755163712305249</c:v>
                </c:pt>
                <c:pt idx="66">
                  <c:v>-3.6049571638130389</c:v>
                </c:pt>
                <c:pt idx="67">
                  <c:v>-3.4607588772605173</c:v>
                </c:pt>
                <c:pt idx="68">
                  <c:v>-3.3223285221700967</c:v>
                </c:pt>
                <c:pt idx="69">
                  <c:v>-3.1894353812832934</c:v>
                </c:pt>
                <c:pt idx="70">
                  <c:v>-3.0618579660319614</c:v>
                </c:pt>
                <c:pt idx="71">
                  <c:v>-2.9393836473906827</c:v>
                </c:pt>
                <c:pt idx="72">
                  <c:v>-2.8218083014950555</c:v>
                </c:pt>
                <c:pt idx="73">
                  <c:v>-2.7089359694352533</c:v>
                </c:pt>
                <c:pt idx="74">
                  <c:v>-2.6005785306578431</c:v>
                </c:pt>
                <c:pt idx="75">
                  <c:v>-2.4965553894315295</c:v>
                </c:pt>
                <c:pt idx="76">
                  <c:v>-2.3966931738542683</c:v>
                </c:pt>
                <c:pt idx="77">
                  <c:v>-2.3008254469000975</c:v>
                </c:pt>
                <c:pt idx="78">
                  <c:v>-2.2087924290240935</c:v>
                </c:pt>
                <c:pt idx="79">
                  <c:v>-2.1204407318631295</c:v>
                </c:pt>
                <c:pt idx="80">
                  <c:v>-2.0356231025886045</c:v>
                </c:pt>
                <c:pt idx="81">
                  <c:v>-1.9541981784850604</c:v>
                </c:pt>
                <c:pt idx="82">
                  <c:v>-1.8760302513456579</c:v>
                </c:pt>
                <c:pt idx="83">
                  <c:v>-1.8009890412918317</c:v>
                </c:pt>
                <c:pt idx="84">
                  <c:v>-1.7289494796401583</c:v>
                </c:pt>
                <c:pt idx="85">
                  <c:v>-1.659791500454552</c:v>
                </c:pt>
                <c:pt idx="86">
                  <c:v>-1.5933998404363701</c:v>
                </c:pt>
                <c:pt idx="87">
                  <c:v>-1.5296638468189152</c:v>
                </c:pt>
                <c:pt idx="88">
                  <c:v>-1.4684772929461587</c:v>
                </c:pt>
                <c:pt idx="89">
                  <c:v>-1.4097382012283124</c:v>
                </c:pt>
                <c:pt idx="90">
                  <c:v>-1.35334867317918</c:v>
                </c:pt>
                <c:pt idx="91">
                  <c:v>-1.2992147262520128</c:v>
                </c:pt>
                <c:pt idx="92">
                  <c:v>-1.2472461372019323</c:v>
                </c:pt>
                <c:pt idx="93">
                  <c:v>-1.1973562917138549</c:v>
                </c:pt>
                <c:pt idx="94">
                  <c:v>-1.1494620400453008</c:v>
                </c:pt>
                <c:pt idx="95">
                  <c:v>-1.1034835584434888</c:v>
                </c:pt>
                <c:pt idx="96">
                  <c:v>-1.0593442161057491</c:v>
                </c:pt>
                <c:pt idx="97">
                  <c:v>-1.0169704474615191</c:v>
                </c:pt>
                <c:pt idx="98">
                  <c:v>-0.97629162956305837</c:v>
                </c:pt>
                <c:pt idx="99">
                  <c:v>-0.93723996438053592</c:v>
                </c:pt>
                <c:pt idx="100">
                  <c:v>-0.89975036580531453</c:v>
                </c:pt>
              </c:numCache>
            </c:numRef>
          </c:yVal>
          <c:smooth val="1"/>
        </c:ser>
        <c:ser>
          <c:idx val="1"/>
          <c:order val="1"/>
          <c:tx>
            <c:v>uR</c:v>
          </c:tx>
          <c:marker>
            <c:symbol val="none"/>
          </c:marker>
          <c:xVal>
            <c:numRef>
              <c:f>'E2'!$A$20:$A$120</c:f>
              <c:numCache>
                <c:formatCode>General</c:formatCode>
                <c:ptCount val="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</c:numCache>
            </c:numRef>
          </c:xVal>
          <c:yVal>
            <c:numRef>
              <c:f>'E2'!$I$20:$I$120</c:f>
              <c:numCache>
                <c:formatCode>0.000</c:formatCode>
                <c:ptCount val="101"/>
                <c:pt idx="0">
                  <c:v>13.333333333333334</c:v>
                </c:pt>
                <c:pt idx="1">
                  <c:v>12.8</c:v>
                </c:pt>
                <c:pt idx="2">
                  <c:v>12.288</c:v>
                </c:pt>
                <c:pt idx="3">
                  <c:v>11.796480000000001</c:v>
                </c:pt>
                <c:pt idx="4">
                  <c:v>11.3246208</c:v>
                </c:pt>
                <c:pt idx="5">
                  <c:v>10.871635968</c:v>
                </c:pt>
                <c:pt idx="6">
                  <c:v>10.43677052928</c:v>
                </c:pt>
                <c:pt idx="7">
                  <c:v>10.0192997081088</c:v>
                </c:pt>
                <c:pt idx="8">
                  <c:v>9.6185277197844474</c:v>
                </c:pt>
                <c:pt idx="9">
                  <c:v>9.2337866109930697</c:v>
                </c:pt>
                <c:pt idx="10">
                  <c:v>8.8644351465533475</c:v>
                </c:pt>
                <c:pt idx="11">
                  <c:v>8.5098577406912135</c:v>
                </c:pt>
                <c:pt idx="12">
                  <c:v>8.1694634310635657</c:v>
                </c:pt>
                <c:pt idx="13">
                  <c:v>7.8426848938210227</c:v>
                </c:pt>
                <c:pt idx="14">
                  <c:v>7.5289774980681816</c:v>
                </c:pt>
                <c:pt idx="15">
                  <c:v>7.2278183981454545</c:v>
                </c:pt>
                <c:pt idx="16">
                  <c:v>6.9387056622196361</c:v>
                </c:pt>
                <c:pt idx="17">
                  <c:v>6.6611574357308507</c:v>
                </c:pt>
                <c:pt idx="18">
                  <c:v>6.3947111383016164</c:v>
                </c:pt>
                <c:pt idx="19">
                  <c:v>6.1389226927695519</c:v>
                </c:pt>
                <c:pt idx="20">
                  <c:v>5.8933657850587702</c:v>
                </c:pt>
                <c:pt idx="21">
                  <c:v>5.6576311536564194</c:v>
                </c:pt>
                <c:pt idx="22">
                  <c:v>5.4313259075101623</c:v>
                </c:pt>
                <c:pt idx="23">
                  <c:v>5.2140728712097557</c:v>
                </c:pt>
                <c:pt idx="24">
                  <c:v>5.0055099563613652</c:v>
                </c:pt>
                <c:pt idx="25">
                  <c:v>4.8052895581069102</c:v>
                </c:pt>
                <c:pt idx="26">
                  <c:v>4.6130779757826339</c:v>
                </c:pt>
                <c:pt idx="27">
                  <c:v>4.4285548567513286</c:v>
                </c:pt>
                <c:pt idx="28">
                  <c:v>4.2514126624812754</c:v>
                </c:pt>
                <c:pt idx="29">
                  <c:v>4.0813561559820242</c:v>
                </c:pt>
                <c:pt idx="30">
                  <c:v>3.9181019097427434</c:v>
                </c:pt>
                <c:pt idx="31">
                  <c:v>3.7613778333530337</c:v>
                </c:pt>
                <c:pt idx="32">
                  <c:v>3.6109227200189125</c:v>
                </c:pt>
                <c:pt idx="33">
                  <c:v>3.4664858112181558</c:v>
                </c:pt>
                <c:pt idx="34">
                  <c:v>3.3278263787694295</c:v>
                </c:pt>
                <c:pt idx="35">
                  <c:v>3.1947133236186525</c:v>
                </c:pt>
                <c:pt idx="36">
                  <c:v>3.0669247906739066</c:v>
                </c:pt>
                <c:pt idx="37">
                  <c:v>2.9442477990469502</c:v>
                </c:pt>
                <c:pt idx="38">
                  <c:v>2.8264778870850722</c:v>
                </c:pt>
                <c:pt idx="39">
                  <c:v>2.7134187716016691</c:v>
                </c:pt>
                <c:pt idx="40">
                  <c:v>2.6048820207376022</c:v>
                </c:pt>
                <c:pt idx="41">
                  <c:v>2.5006867399080983</c:v>
                </c:pt>
                <c:pt idx="42">
                  <c:v>2.4006592703117744</c:v>
                </c:pt>
                <c:pt idx="43">
                  <c:v>2.3046328994993033</c:v>
                </c:pt>
                <c:pt idx="44">
                  <c:v>2.2124475835193311</c:v>
                </c:pt>
                <c:pt idx="45">
                  <c:v>2.123949680178558</c:v>
                </c:pt>
                <c:pt idx="46">
                  <c:v>2.0389916929714156</c:v>
                </c:pt>
                <c:pt idx="47">
                  <c:v>1.957432025252559</c:v>
                </c:pt>
                <c:pt idx="48">
                  <c:v>1.8791347442424566</c:v>
                </c:pt>
                <c:pt idx="49">
                  <c:v>1.8039693544727584</c:v>
                </c:pt>
                <c:pt idx="50">
                  <c:v>1.7318105802938482</c:v>
                </c:pt>
                <c:pt idx="51">
                  <c:v>1.6625381570820943</c:v>
                </c:pt>
                <c:pt idx="52">
                  <c:v>1.5960366307988105</c:v>
                </c:pt>
                <c:pt idx="53">
                  <c:v>1.5321951655668582</c:v>
                </c:pt>
                <c:pt idx="54">
                  <c:v>1.4709073589441839</c:v>
                </c:pt>
                <c:pt idx="55">
                  <c:v>1.4120710645864165</c:v>
                </c:pt>
                <c:pt idx="56">
                  <c:v>1.3555882220029598</c:v>
                </c:pt>
                <c:pt idx="57">
                  <c:v>1.3013646931228413</c:v>
                </c:pt>
                <c:pt idx="58">
                  <c:v>1.2493101053979276</c:v>
                </c:pt>
                <c:pt idx="59">
                  <c:v>1.1993377011820106</c:v>
                </c:pt>
                <c:pt idx="60">
                  <c:v>1.15136419313473</c:v>
                </c:pt>
                <c:pt idx="61">
                  <c:v>1.1053096254093409</c:v>
                </c:pt>
                <c:pt idx="62">
                  <c:v>1.0610972403929673</c:v>
                </c:pt>
                <c:pt idx="63">
                  <c:v>1.0186533507772486</c:v>
                </c:pt>
                <c:pt idx="64">
                  <c:v>0.97790721674615866</c:v>
                </c:pt>
                <c:pt idx="65">
                  <c:v>0.93879092807631226</c:v>
                </c:pt>
                <c:pt idx="66">
                  <c:v>0.90123929095325972</c:v>
                </c:pt>
                <c:pt idx="67">
                  <c:v>0.86518971931512934</c:v>
                </c:pt>
                <c:pt idx="68">
                  <c:v>0.83058213054252417</c:v>
                </c:pt>
                <c:pt idx="69">
                  <c:v>0.79735884532082324</c:v>
                </c:pt>
                <c:pt idx="70">
                  <c:v>0.76546449150799034</c:v>
                </c:pt>
                <c:pt idx="71">
                  <c:v>0.73484591184767067</c:v>
                </c:pt>
                <c:pt idx="72">
                  <c:v>0.70545207537376386</c:v>
                </c:pt>
                <c:pt idx="73">
                  <c:v>0.67723399235881332</c:v>
                </c:pt>
                <c:pt idx="74">
                  <c:v>0.65014463266446076</c:v>
                </c:pt>
                <c:pt idx="75">
                  <c:v>0.62413884735788239</c:v>
                </c:pt>
                <c:pt idx="76">
                  <c:v>0.59917329346356707</c:v>
                </c:pt>
                <c:pt idx="77">
                  <c:v>0.57520636172502437</c:v>
                </c:pt>
                <c:pt idx="78">
                  <c:v>0.55219810725602336</c:v>
                </c:pt>
                <c:pt idx="79">
                  <c:v>0.53011018296578238</c:v>
                </c:pt>
                <c:pt idx="80">
                  <c:v>0.50890577564715112</c:v>
                </c:pt>
                <c:pt idx="81">
                  <c:v>0.4885495446212651</c:v>
                </c:pt>
                <c:pt idx="82">
                  <c:v>0.46900756283641448</c:v>
                </c:pt>
                <c:pt idx="83">
                  <c:v>0.45024726032295792</c:v>
                </c:pt>
                <c:pt idx="84">
                  <c:v>0.43223736991003958</c:v>
                </c:pt>
                <c:pt idx="85">
                  <c:v>0.41494787511363801</c:v>
                </c:pt>
                <c:pt idx="86">
                  <c:v>0.39834996010909252</c:v>
                </c:pt>
                <c:pt idx="87">
                  <c:v>0.3824159617047288</c:v>
                </c:pt>
                <c:pt idx="88">
                  <c:v>0.36711932323653967</c:v>
                </c:pt>
                <c:pt idx="89">
                  <c:v>0.3524345503070781</c:v>
                </c:pt>
                <c:pt idx="90">
                  <c:v>0.33833716829479499</c:v>
                </c:pt>
                <c:pt idx="91">
                  <c:v>0.32480368156300321</c:v>
                </c:pt>
                <c:pt idx="92">
                  <c:v>0.31181153430048308</c:v>
                </c:pt>
                <c:pt idx="93">
                  <c:v>0.29933907292846373</c:v>
                </c:pt>
                <c:pt idx="94">
                  <c:v>0.28736551001132521</c:v>
                </c:pt>
                <c:pt idx="95">
                  <c:v>0.27587088961087219</c:v>
                </c:pt>
                <c:pt idx="96">
                  <c:v>0.26483605402643728</c:v>
                </c:pt>
                <c:pt idx="97">
                  <c:v>0.25424261186537978</c:v>
                </c:pt>
                <c:pt idx="98">
                  <c:v>0.24407290739076459</c:v>
                </c:pt>
                <c:pt idx="99">
                  <c:v>0.23430999109513401</c:v>
                </c:pt>
                <c:pt idx="100">
                  <c:v>0.22493759145132863</c:v>
                </c:pt>
              </c:numCache>
            </c:numRef>
          </c:yVal>
          <c:smooth val="1"/>
        </c:ser>
        <c:ser>
          <c:idx val="2"/>
          <c:order val="2"/>
          <c:tx>
            <c:v>i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'E2'!$A$20:$A$120</c:f>
              <c:numCache>
                <c:formatCode>General</c:formatCode>
                <c:ptCount val="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</c:numCache>
            </c:numRef>
          </c:xVal>
          <c:yVal>
            <c:numRef>
              <c:f>'E2'!$F$20:$F$120</c:f>
              <c:numCache>
                <c:formatCode>0.000</c:formatCode>
                <c:ptCount val="101"/>
                <c:pt idx="0">
                  <c:v>3.3333333333333335</c:v>
                </c:pt>
                <c:pt idx="1">
                  <c:v>3.2</c:v>
                </c:pt>
                <c:pt idx="2">
                  <c:v>3.0720000000000001</c:v>
                </c:pt>
                <c:pt idx="3">
                  <c:v>2.9491200000000002</c:v>
                </c:pt>
                <c:pt idx="4">
                  <c:v>2.8311552</c:v>
                </c:pt>
                <c:pt idx="5">
                  <c:v>2.7179089919999999</c:v>
                </c:pt>
                <c:pt idx="6">
                  <c:v>2.6091926323200001</c:v>
                </c:pt>
                <c:pt idx="7">
                  <c:v>2.5048249270272001</c:v>
                </c:pt>
                <c:pt idx="8">
                  <c:v>2.4046319299461119</c:v>
                </c:pt>
                <c:pt idx="9">
                  <c:v>2.3084466527482674</c:v>
                </c:pt>
                <c:pt idx="10">
                  <c:v>2.2161087866383369</c:v>
                </c:pt>
                <c:pt idx="11">
                  <c:v>2.1274644351728034</c:v>
                </c:pt>
                <c:pt idx="12">
                  <c:v>2.0423658577658914</c:v>
                </c:pt>
                <c:pt idx="13">
                  <c:v>1.9606712234552557</c:v>
                </c:pt>
                <c:pt idx="14">
                  <c:v>1.8822443745170454</c:v>
                </c:pt>
                <c:pt idx="15">
                  <c:v>1.8069545995363636</c:v>
                </c:pt>
                <c:pt idx="16">
                  <c:v>1.734676415554909</c:v>
                </c:pt>
                <c:pt idx="17">
                  <c:v>1.6652893589327127</c:v>
                </c:pt>
                <c:pt idx="18">
                  <c:v>1.5986777845754041</c:v>
                </c:pt>
                <c:pt idx="19">
                  <c:v>1.534730673192388</c:v>
                </c:pt>
                <c:pt idx="20">
                  <c:v>1.4733414462646925</c:v>
                </c:pt>
                <c:pt idx="21">
                  <c:v>1.4144077884141049</c:v>
                </c:pt>
                <c:pt idx="22">
                  <c:v>1.3578314768775406</c:v>
                </c:pt>
                <c:pt idx="23">
                  <c:v>1.3035182178024389</c:v>
                </c:pt>
                <c:pt idx="24">
                  <c:v>1.2513774890903413</c:v>
                </c:pt>
                <c:pt idx="25">
                  <c:v>1.2013223895267275</c:v>
                </c:pt>
                <c:pt idx="26">
                  <c:v>1.1532694939456585</c:v>
                </c:pt>
                <c:pt idx="27">
                  <c:v>1.1071387141878322</c:v>
                </c:pt>
                <c:pt idx="28">
                  <c:v>1.0628531656203188</c:v>
                </c:pt>
                <c:pt idx="29">
                  <c:v>1.020339038995506</c:v>
                </c:pt>
                <c:pt idx="30">
                  <c:v>0.97952547743568585</c:v>
                </c:pt>
                <c:pt idx="31">
                  <c:v>0.94034445833825842</c:v>
                </c:pt>
                <c:pt idx="32">
                  <c:v>0.90273068000472811</c:v>
                </c:pt>
                <c:pt idx="33">
                  <c:v>0.86662145280453895</c:v>
                </c:pt>
                <c:pt idx="34">
                  <c:v>0.83195659469235739</c:v>
                </c:pt>
                <c:pt idx="35">
                  <c:v>0.79867833090466311</c:v>
                </c:pt>
                <c:pt idx="36">
                  <c:v>0.76673119766847664</c:v>
                </c:pt>
                <c:pt idx="37">
                  <c:v>0.73606194976173756</c:v>
                </c:pt>
                <c:pt idx="38">
                  <c:v>0.70661947177126805</c:v>
                </c:pt>
                <c:pt idx="39">
                  <c:v>0.67835469290041728</c:v>
                </c:pt>
                <c:pt idx="40">
                  <c:v>0.65122050518440056</c:v>
                </c:pt>
                <c:pt idx="41">
                  <c:v>0.62517168497702458</c:v>
                </c:pt>
                <c:pt idx="42">
                  <c:v>0.6001648175779436</c:v>
                </c:pt>
                <c:pt idx="43">
                  <c:v>0.57615822487482582</c:v>
                </c:pt>
                <c:pt idx="44">
                  <c:v>0.55311189587983278</c:v>
                </c:pt>
                <c:pt idx="45">
                  <c:v>0.5309874200446395</c:v>
                </c:pt>
                <c:pt idx="46">
                  <c:v>0.5097479232428539</c:v>
                </c:pt>
                <c:pt idx="47">
                  <c:v>0.48935800631313975</c:v>
                </c:pt>
                <c:pt idx="48">
                  <c:v>0.46978368606061416</c:v>
                </c:pt>
                <c:pt idx="49">
                  <c:v>0.4509923386181896</c:v>
                </c:pt>
                <c:pt idx="50">
                  <c:v>0.43295264507346204</c:v>
                </c:pt>
                <c:pt idx="51">
                  <c:v>0.41563453927052357</c:v>
                </c:pt>
                <c:pt idx="52">
                  <c:v>0.39900915769970263</c:v>
                </c:pt>
                <c:pt idx="53">
                  <c:v>0.38304879139171455</c:v>
                </c:pt>
                <c:pt idx="54">
                  <c:v>0.36772683973604597</c:v>
                </c:pt>
                <c:pt idx="55">
                  <c:v>0.35301776614660413</c:v>
                </c:pt>
                <c:pt idx="56">
                  <c:v>0.33889705550073995</c:v>
                </c:pt>
                <c:pt idx="57">
                  <c:v>0.32534117328071033</c:v>
                </c:pt>
                <c:pt idx="58">
                  <c:v>0.31232752634948191</c:v>
                </c:pt>
                <c:pt idx="59">
                  <c:v>0.29983442529550264</c:v>
                </c:pt>
                <c:pt idx="60">
                  <c:v>0.28784104828368251</c:v>
                </c:pt>
                <c:pt idx="61">
                  <c:v>0.27632740635233521</c:v>
                </c:pt>
                <c:pt idx="62">
                  <c:v>0.26527431009824182</c:v>
                </c:pt>
                <c:pt idx="63">
                  <c:v>0.25466333769431215</c:v>
                </c:pt>
                <c:pt idx="64">
                  <c:v>0.24447680418653966</c:v>
                </c:pt>
                <c:pt idx="65">
                  <c:v>0.23469773201907806</c:v>
                </c:pt>
                <c:pt idx="66">
                  <c:v>0.22530982273831493</c:v>
                </c:pt>
                <c:pt idx="67">
                  <c:v>0.21629742982878233</c:v>
                </c:pt>
                <c:pt idx="68">
                  <c:v>0.20764553263563104</c:v>
                </c:pt>
                <c:pt idx="69">
                  <c:v>0.19933971133020581</c:v>
                </c:pt>
                <c:pt idx="70">
                  <c:v>0.19136612287699759</c:v>
                </c:pt>
                <c:pt idx="71">
                  <c:v>0.18371147796191767</c:v>
                </c:pt>
                <c:pt idx="72">
                  <c:v>0.17636301884344097</c:v>
                </c:pt>
                <c:pt idx="73">
                  <c:v>0.16930849808970333</c:v>
                </c:pt>
                <c:pt idx="74">
                  <c:v>0.16253615816611519</c:v>
                </c:pt>
                <c:pt idx="75">
                  <c:v>0.1560347118394706</c:v>
                </c:pt>
                <c:pt idx="76">
                  <c:v>0.14979332336589177</c:v>
                </c:pt>
                <c:pt idx="77">
                  <c:v>0.14380159043125609</c:v>
                </c:pt>
                <c:pt idx="78">
                  <c:v>0.13804952681400584</c:v>
                </c:pt>
                <c:pt idx="79">
                  <c:v>0.1325275457414456</c:v>
                </c:pt>
                <c:pt idx="80">
                  <c:v>0.12722644391178778</c:v>
                </c:pt>
                <c:pt idx="81">
                  <c:v>0.12213738615531627</c:v>
                </c:pt>
                <c:pt idx="82">
                  <c:v>0.11725189070910362</c:v>
                </c:pt>
                <c:pt idx="83">
                  <c:v>0.11256181508073948</c:v>
                </c:pt>
                <c:pt idx="84">
                  <c:v>0.1080593424775099</c:v>
                </c:pt>
                <c:pt idx="85">
                  <c:v>0.1037369687784095</c:v>
                </c:pt>
                <c:pt idx="86">
                  <c:v>9.9587490027273129E-2</c:v>
                </c:pt>
                <c:pt idx="87">
                  <c:v>9.56039904261822E-2</c:v>
                </c:pt>
                <c:pt idx="88">
                  <c:v>9.1779830809134919E-2</c:v>
                </c:pt>
                <c:pt idx="89">
                  <c:v>8.8108637576769525E-2</c:v>
                </c:pt>
                <c:pt idx="90">
                  <c:v>8.4584292073698747E-2</c:v>
                </c:pt>
                <c:pt idx="91">
                  <c:v>8.1200920390750803E-2</c:v>
                </c:pt>
                <c:pt idx="92">
                  <c:v>7.7952883575120771E-2</c:v>
                </c:pt>
                <c:pt idx="93">
                  <c:v>7.4834768232115934E-2</c:v>
                </c:pt>
                <c:pt idx="94">
                  <c:v>7.1841377502831302E-2</c:v>
                </c:pt>
                <c:pt idx="95">
                  <c:v>6.8967722402718049E-2</c:v>
                </c:pt>
                <c:pt idx="96">
                  <c:v>6.6209013506609321E-2</c:v>
                </c:pt>
                <c:pt idx="97">
                  <c:v>6.3560652966344944E-2</c:v>
                </c:pt>
                <c:pt idx="98">
                  <c:v>6.1018226847691148E-2</c:v>
                </c:pt>
                <c:pt idx="99">
                  <c:v>5.8577497773783502E-2</c:v>
                </c:pt>
                <c:pt idx="100">
                  <c:v>5.6234397862832158E-2</c:v>
                </c:pt>
              </c:numCache>
            </c:numRef>
          </c:yVal>
          <c:smooth val="1"/>
        </c:ser>
        <c:axId val="117719040"/>
        <c:axId val="117720576"/>
      </c:scatterChart>
      <c:valAx>
        <c:axId val="117719040"/>
        <c:scaling>
          <c:orientation val="minMax"/>
          <c:max val="1"/>
        </c:scaling>
        <c:axPos val="b"/>
        <c:numFmt formatCode="General" sourceLinked="1"/>
        <c:tickLblPos val="nextTo"/>
        <c:spPr>
          <a:ln w="19050">
            <a:solidFill>
              <a:sysClr val="windowText" lastClr="000000"/>
            </a:solidFill>
            <a:tailEnd type="arrow"/>
          </a:ln>
        </c:spPr>
        <c:crossAx val="117720576"/>
        <c:crosses val="autoZero"/>
        <c:crossBetween val="midCat"/>
      </c:valAx>
      <c:valAx>
        <c:axId val="117720576"/>
        <c:scaling>
          <c:orientation val="minMax"/>
        </c:scaling>
        <c:axPos val="l"/>
        <c:majorGridlines/>
        <c:numFmt formatCode="General" sourceLinked="0"/>
        <c:tickLblPos val="nextTo"/>
        <c:spPr>
          <a:ln w="19050">
            <a:solidFill>
              <a:schemeClr val="tx1"/>
            </a:solidFill>
            <a:tailEnd type="arrow"/>
          </a:ln>
        </c:spPr>
        <c:crossAx val="117719040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.27311698253118705"/>
          <c:y val="0.90702354913969052"/>
          <c:w val="0.39659864470447315"/>
          <c:h val="8.2288570583967102E-2"/>
        </c:manualLayout>
      </c:layout>
    </c:legend>
    <c:plotVisOnly val="1"/>
  </c:chart>
  <c:spPr>
    <a:solidFill>
      <a:schemeClr val="tx2">
        <a:lumMod val="40000"/>
        <a:lumOff val="60000"/>
      </a:schemeClr>
    </a:solidFill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cs-CZ" sz="1400"/>
              <a:t>Připojení  obvodu </a:t>
            </a:r>
            <a:r>
              <a:rPr lang="cs-CZ" sz="1400" i="1"/>
              <a:t>RL</a:t>
            </a:r>
            <a:r>
              <a:rPr lang="cs-CZ" sz="1400" i="0"/>
              <a:t> ke zdroji napětí</a:t>
            </a:r>
            <a:endParaRPr lang="cs-CZ" sz="1400"/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v>i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'E2'!$A$20:$A$120</c:f>
              <c:numCache>
                <c:formatCode>General</c:formatCode>
                <c:ptCount val="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</c:numCache>
            </c:numRef>
          </c:xVal>
          <c:yVal>
            <c:numRef>
              <c:f>'E2'!$B$20:$B$120</c:f>
              <c:numCache>
                <c:formatCode>0.000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0.19700000000000001</c:v>
                </c:pt>
                <c:pt idx="3">
                  <c:v>0.29109000000000002</c:v>
                </c:pt>
                <c:pt idx="4">
                  <c:v>0.38235730000000001</c:v>
                </c:pt>
                <c:pt idx="5">
                  <c:v>0.47088658100000003</c:v>
                </c:pt>
                <c:pt idx="6">
                  <c:v>0.55675998357000001</c:v>
                </c:pt>
                <c:pt idx="7">
                  <c:v>0.64005718406290002</c:v>
                </c:pt>
                <c:pt idx="8">
                  <c:v>0.72085546854101301</c:v>
                </c:pt>
                <c:pt idx="9">
                  <c:v>0.79922980448478265</c:v>
                </c:pt>
                <c:pt idx="10">
                  <c:v>0.87525291035023911</c:v>
                </c:pt>
                <c:pt idx="11">
                  <c:v>0.94899532303973189</c:v>
                </c:pt>
                <c:pt idx="12">
                  <c:v>1.0205254633485399</c:v>
                </c:pt>
                <c:pt idx="13">
                  <c:v>1.0899096994480837</c:v>
                </c:pt>
                <c:pt idx="14">
                  <c:v>1.1572124084646411</c:v>
                </c:pt>
                <c:pt idx="15">
                  <c:v>1.2224960362107018</c:v>
                </c:pt>
                <c:pt idx="16">
                  <c:v>1.2858211551243808</c:v>
                </c:pt>
                <c:pt idx="17">
                  <c:v>1.3472465204706494</c:v>
                </c:pt>
                <c:pt idx="18">
                  <c:v>1.4068291248565299</c:v>
                </c:pt>
                <c:pt idx="19">
                  <c:v>1.4646242511108341</c:v>
                </c:pt>
                <c:pt idx="20">
                  <c:v>1.520685523577509</c:v>
                </c:pt>
                <c:pt idx="21">
                  <c:v>1.5750649578701836</c:v>
                </c:pt>
                <c:pt idx="22">
                  <c:v>1.6278130091340781</c:v>
                </c:pt>
                <c:pt idx="23">
                  <c:v>1.6789786188600557</c:v>
                </c:pt>
                <c:pt idx="24">
                  <c:v>1.728609260294254</c:v>
                </c:pt>
                <c:pt idx="25">
                  <c:v>1.7767509824854264</c:v>
                </c:pt>
                <c:pt idx="26">
                  <c:v>1.8234484530108637</c:v>
                </c:pt>
                <c:pt idx="27">
                  <c:v>1.8687449994205378</c:v>
                </c:pt>
                <c:pt idx="28">
                  <c:v>1.9126826494379217</c:v>
                </c:pt>
                <c:pt idx="29">
                  <c:v>1.9553021699547839</c:v>
                </c:pt>
                <c:pt idx="30">
                  <c:v>1.9966431048561404</c:v>
                </c:pt>
                <c:pt idx="31">
                  <c:v>2.0367438117104562</c:v>
                </c:pt>
                <c:pt idx="32">
                  <c:v>2.0756414973591424</c:v>
                </c:pt>
                <c:pt idx="33">
                  <c:v>2.113372252438368</c:v>
                </c:pt>
                <c:pt idx="34">
                  <c:v>2.1499710848652169</c:v>
                </c:pt>
                <c:pt idx="35">
                  <c:v>2.1854719523192605</c:v>
                </c:pt>
                <c:pt idx="36">
                  <c:v>2.2199077937496825</c:v>
                </c:pt>
                <c:pt idx="37">
                  <c:v>2.2533105599371921</c:v>
                </c:pt>
                <c:pt idx="38">
                  <c:v>2.2857112431390765</c:v>
                </c:pt>
                <c:pt idx="39">
                  <c:v>2.317139905844904</c:v>
                </c:pt>
                <c:pt idx="40">
                  <c:v>2.3476257086695571</c:v>
                </c:pt>
                <c:pt idx="41">
                  <c:v>2.3771969374094706</c:v>
                </c:pt>
                <c:pt idx="42">
                  <c:v>2.4058810292871864</c:v>
                </c:pt>
                <c:pt idx="43">
                  <c:v>2.4337045984085708</c:v>
                </c:pt>
                <c:pt idx="44">
                  <c:v>2.4606934604563135</c:v>
                </c:pt>
                <c:pt idx="45">
                  <c:v>2.4868726566426242</c:v>
                </c:pt>
                <c:pt idx="46">
                  <c:v>2.5122664769433456</c:v>
                </c:pt>
                <c:pt idx="47">
                  <c:v>2.5368984826350451</c:v>
                </c:pt>
                <c:pt idx="48">
                  <c:v>2.5607915281559936</c:v>
                </c:pt>
                <c:pt idx="49">
                  <c:v>2.5839677823113139</c:v>
                </c:pt>
                <c:pt idx="50">
                  <c:v>2.6064487488419745</c:v>
                </c:pt>
                <c:pt idx="51">
                  <c:v>2.6282552863767155</c:v>
                </c:pt>
                <c:pt idx="52">
                  <c:v>2.6494076277854139</c:v>
                </c:pt>
                <c:pt idx="53">
                  <c:v>2.6699253989518517</c:v>
                </c:pt>
                <c:pt idx="54">
                  <c:v>2.6898276369832961</c:v>
                </c:pt>
                <c:pt idx="55">
                  <c:v>2.7091328078737971</c:v>
                </c:pt>
                <c:pt idx="56">
                  <c:v>2.7278588236375834</c:v>
                </c:pt>
                <c:pt idx="57">
                  <c:v>2.746023058928456</c:v>
                </c:pt>
                <c:pt idx="58">
                  <c:v>2.7636423671606023</c:v>
                </c:pt>
                <c:pt idx="59">
                  <c:v>2.7807330961457843</c:v>
                </c:pt>
                <c:pt idx="60">
                  <c:v>2.7973111032614106</c:v>
                </c:pt>
                <c:pt idx="61">
                  <c:v>2.8133917701635682</c:v>
                </c:pt>
                <c:pt idx="62">
                  <c:v>2.8289900170586613</c:v>
                </c:pt>
                <c:pt idx="63">
                  <c:v>2.8441203165469013</c:v>
                </c:pt>
                <c:pt idx="64">
                  <c:v>2.8587967070504945</c:v>
                </c:pt>
                <c:pt idx="65">
                  <c:v>2.8730328058389798</c:v>
                </c:pt>
                <c:pt idx="66">
                  <c:v>2.8868418216638103</c:v>
                </c:pt>
                <c:pt idx="67">
                  <c:v>2.9002365670138959</c:v>
                </c:pt>
                <c:pt idx="68">
                  <c:v>2.9132294700034791</c:v>
                </c:pt>
                <c:pt idx="69">
                  <c:v>2.9258325859033749</c:v>
                </c:pt>
                <c:pt idx="70">
                  <c:v>2.9380576083262735</c:v>
                </c:pt>
                <c:pt idx="71">
                  <c:v>2.9499158800764853</c:v>
                </c:pt>
                <c:pt idx="72">
                  <c:v>2.9614184036741906</c:v>
                </c:pt>
                <c:pt idx="73">
                  <c:v>2.9725758515639651</c:v>
                </c:pt>
                <c:pt idx="74">
                  <c:v>2.9833985760170463</c:v>
                </c:pt>
                <c:pt idx="75">
                  <c:v>2.9938966187365348</c:v>
                </c:pt>
                <c:pt idx="76">
                  <c:v>3.0040797201744387</c:v>
                </c:pt>
                <c:pt idx="77">
                  <c:v>3.0139573285692056</c:v>
                </c:pt>
                <c:pt idx="78">
                  <c:v>3.0235386087121294</c:v>
                </c:pt>
                <c:pt idx="79">
                  <c:v>3.0328324504507655</c:v>
                </c:pt>
                <c:pt idx="80">
                  <c:v>3.0418474769372428</c:v>
                </c:pt>
                <c:pt idx="81">
                  <c:v>3.0505920526291255</c:v>
                </c:pt>
                <c:pt idx="82">
                  <c:v>3.0590742910502517</c:v>
                </c:pt>
                <c:pt idx="83">
                  <c:v>3.0673020623187441</c:v>
                </c:pt>
                <c:pt idx="84">
                  <c:v>3.0752830004491818</c:v>
                </c:pt>
                <c:pt idx="85">
                  <c:v>3.0830245104357061</c:v>
                </c:pt>
                <c:pt idx="86">
                  <c:v>3.0905337751226352</c:v>
                </c:pt>
                <c:pt idx="87">
                  <c:v>3.097817761868956</c:v>
                </c:pt>
                <c:pt idx="88">
                  <c:v>3.1048832290128874</c:v>
                </c:pt>
                <c:pt idx="89">
                  <c:v>3.1117367321425009</c:v>
                </c:pt>
                <c:pt idx="90">
                  <c:v>3.1183846301782259</c:v>
                </c:pt>
                <c:pt idx="91">
                  <c:v>3.1248330912728792</c:v>
                </c:pt>
                <c:pt idx="92">
                  <c:v>3.1310880985346929</c:v>
                </c:pt>
                <c:pt idx="93">
                  <c:v>3.1371554555786521</c:v>
                </c:pt>
                <c:pt idx="94">
                  <c:v>3.1430407919112926</c:v>
                </c:pt>
                <c:pt idx="95">
                  <c:v>3.1487495681539537</c:v>
                </c:pt>
                <c:pt idx="96">
                  <c:v>3.1542870811093349</c:v>
                </c:pt>
                <c:pt idx="97">
                  <c:v>3.1596584686760547</c:v>
                </c:pt>
                <c:pt idx="98">
                  <c:v>3.164868714615773</c:v>
                </c:pt>
                <c:pt idx="99">
                  <c:v>3.1699226531772999</c:v>
                </c:pt>
                <c:pt idx="100">
                  <c:v>3.1748249735819809</c:v>
                </c:pt>
              </c:numCache>
            </c:numRef>
          </c:yVal>
          <c:smooth val="1"/>
        </c:ser>
        <c:ser>
          <c:idx val="1"/>
          <c:order val="1"/>
          <c:tx>
            <c:v>uR</c:v>
          </c:tx>
          <c:marker>
            <c:symbol val="none"/>
          </c:marker>
          <c:xVal>
            <c:numRef>
              <c:f>'E2'!$A$20:$A$120</c:f>
              <c:numCache>
                <c:formatCode>General</c:formatCode>
                <c:ptCount val="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</c:numCache>
            </c:numRef>
          </c:xVal>
          <c:yVal>
            <c:numRef>
              <c:f>'E2'!$E$20:$E$120</c:f>
              <c:numCache>
                <c:formatCode>0.000</c:formatCode>
                <c:ptCount val="101"/>
                <c:pt idx="0">
                  <c:v>0</c:v>
                </c:pt>
                <c:pt idx="1">
                  <c:v>0.30000000000000004</c:v>
                </c:pt>
                <c:pt idx="2">
                  <c:v>0.59099999999999997</c:v>
                </c:pt>
                <c:pt idx="3">
                  <c:v>0.87326999999999999</c:v>
                </c:pt>
                <c:pt idx="4">
                  <c:v>1.1470719</c:v>
                </c:pt>
                <c:pt idx="5">
                  <c:v>1.4126597430000001</c:v>
                </c:pt>
                <c:pt idx="6">
                  <c:v>1.6702799507099999</c:v>
                </c:pt>
                <c:pt idx="7">
                  <c:v>1.9201715521886999</c:v>
                </c:pt>
                <c:pt idx="8">
                  <c:v>2.1625664056230391</c:v>
                </c:pt>
                <c:pt idx="9">
                  <c:v>2.3976894134543478</c:v>
                </c:pt>
                <c:pt idx="10">
                  <c:v>2.6257587310507171</c:v>
                </c:pt>
                <c:pt idx="11">
                  <c:v>2.8469859691191957</c:v>
                </c:pt>
                <c:pt idx="12">
                  <c:v>3.0615763900456194</c:v>
                </c:pt>
                <c:pt idx="13">
                  <c:v>3.2697290983442509</c:v>
                </c:pt>
                <c:pt idx="14">
                  <c:v>3.4716372253939234</c:v>
                </c:pt>
                <c:pt idx="15">
                  <c:v>3.6674881086321056</c:v>
                </c:pt>
                <c:pt idx="16">
                  <c:v>3.8574634653731423</c:v>
                </c:pt>
                <c:pt idx="17">
                  <c:v>4.0417395614119478</c:v>
                </c:pt>
                <c:pt idx="18">
                  <c:v>4.2204873745695899</c:v>
                </c:pt>
                <c:pt idx="19">
                  <c:v>4.3938727533325022</c:v>
                </c:pt>
                <c:pt idx="20">
                  <c:v>4.5620565707325271</c:v>
                </c:pt>
                <c:pt idx="21">
                  <c:v>4.7251948736105511</c:v>
                </c:pt>
                <c:pt idx="22">
                  <c:v>4.8834390274022343</c:v>
                </c:pt>
                <c:pt idx="23">
                  <c:v>5.0369358565801674</c:v>
                </c:pt>
                <c:pt idx="24">
                  <c:v>5.1858277808827618</c:v>
                </c:pt>
                <c:pt idx="25">
                  <c:v>5.3302529474562794</c:v>
                </c:pt>
                <c:pt idx="26">
                  <c:v>5.4703453590325912</c:v>
                </c:pt>
                <c:pt idx="27">
                  <c:v>5.6062349982616135</c:v>
                </c:pt>
                <c:pt idx="28">
                  <c:v>5.7380479483137652</c:v>
                </c:pt>
                <c:pt idx="29">
                  <c:v>5.8659065098643515</c:v>
                </c:pt>
                <c:pt idx="30">
                  <c:v>5.9899293145684211</c:v>
                </c:pt>
                <c:pt idx="31">
                  <c:v>6.110231435131368</c:v>
                </c:pt>
                <c:pt idx="32">
                  <c:v>6.2269244920774272</c:v>
                </c:pt>
                <c:pt idx="33">
                  <c:v>6.340116757315104</c:v>
                </c:pt>
                <c:pt idx="34">
                  <c:v>6.4499132545956508</c:v>
                </c:pt>
                <c:pt idx="35">
                  <c:v>6.5564158569577815</c:v>
                </c:pt>
                <c:pt idx="36">
                  <c:v>6.6597233812490479</c:v>
                </c:pt>
                <c:pt idx="37">
                  <c:v>6.7599316798115758</c:v>
                </c:pt>
                <c:pt idx="38">
                  <c:v>6.8571337294172299</c:v>
                </c:pt>
                <c:pt idx="39">
                  <c:v>6.9514197175347121</c:v>
                </c:pt>
                <c:pt idx="40">
                  <c:v>7.0428771260086709</c:v>
                </c:pt>
                <c:pt idx="41">
                  <c:v>7.1315908122284117</c:v>
                </c:pt>
                <c:pt idx="42">
                  <c:v>7.2176430878615587</c:v>
                </c:pt>
                <c:pt idx="43">
                  <c:v>7.3011137952257119</c:v>
                </c:pt>
                <c:pt idx="44">
                  <c:v>7.3820803813689402</c:v>
                </c:pt>
                <c:pt idx="45">
                  <c:v>7.4606179699278723</c:v>
                </c:pt>
                <c:pt idx="46">
                  <c:v>7.5367994308300368</c:v>
                </c:pt>
                <c:pt idx="47">
                  <c:v>7.610695447905135</c:v>
                </c:pt>
                <c:pt idx="48">
                  <c:v>7.6823745844679809</c:v>
                </c:pt>
                <c:pt idx="49">
                  <c:v>7.7519033469339416</c:v>
                </c:pt>
                <c:pt idx="50">
                  <c:v>7.8193462465259236</c:v>
                </c:pt>
                <c:pt idx="51">
                  <c:v>7.8847658591301464</c:v>
                </c:pt>
                <c:pt idx="52">
                  <c:v>7.9482228833562418</c:v>
                </c:pt>
                <c:pt idx="53">
                  <c:v>8.0097761968555545</c:v>
                </c:pt>
                <c:pt idx="54">
                  <c:v>8.0694829109498887</c:v>
                </c:pt>
                <c:pt idx="55">
                  <c:v>8.1273984236213916</c:v>
                </c:pt>
                <c:pt idx="56">
                  <c:v>8.183576470912751</c:v>
                </c:pt>
                <c:pt idx="57">
                  <c:v>8.238069176785368</c:v>
                </c:pt>
                <c:pt idx="58">
                  <c:v>8.290927101481806</c:v>
                </c:pt>
                <c:pt idx="59">
                  <c:v>8.342199288437353</c:v>
                </c:pt>
                <c:pt idx="60">
                  <c:v>8.3919333097842319</c:v>
                </c:pt>
                <c:pt idx="61">
                  <c:v>8.4401753104907051</c:v>
                </c:pt>
                <c:pt idx="62">
                  <c:v>8.4869700511759838</c:v>
                </c:pt>
                <c:pt idx="63">
                  <c:v>8.5323609496407045</c:v>
                </c:pt>
                <c:pt idx="64">
                  <c:v>8.5763901211514835</c:v>
                </c:pt>
                <c:pt idx="65">
                  <c:v>8.6190984175169394</c:v>
                </c:pt>
                <c:pt idx="66">
                  <c:v>8.6605254649914301</c:v>
                </c:pt>
                <c:pt idx="67">
                  <c:v>8.7007097010416885</c:v>
                </c:pt>
                <c:pt idx="68">
                  <c:v>8.7396884100104373</c:v>
                </c:pt>
                <c:pt idx="69">
                  <c:v>8.7774977577101243</c:v>
                </c:pt>
                <c:pt idx="70">
                  <c:v>8.8141728249788205</c:v>
                </c:pt>
                <c:pt idx="71">
                  <c:v>8.8497476402294559</c:v>
                </c:pt>
                <c:pt idx="72">
                  <c:v>8.8842552110225714</c:v>
                </c:pt>
                <c:pt idx="73">
                  <c:v>8.9177275546918953</c:v>
                </c:pt>
                <c:pt idx="74">
                  <c:v>8.9501957280511384</c:v>
                </c:pt>
                <c:pt idx="75">
                  <c:v>8.9816898562096039</c:v>
                </c:pt>
                <c:pt idx="76">
                  <c:v>9.0122391605233165</c:v>
                </c:pt>
                <c:pt idx="77">
                  <c:v>9.0418719857076173</c:v>
                </c:pt>
                <c:pt idx="78">
                  <c:v>9.0706158261363878</c:v>
                </c:pt>
                <c:pt idx="79">
                  <c:v>9.0984973513522966</c:v>
                </c:pt>
                <c:pt idx="80">
                  <c:v>9.1255424308117288</c:v>
                </c:pt>
                <c:pt idx="81">
                  <c:v>9.151776157887376</c:v>
                </c:pt>
                <c:pt idx="82">
                  <c:v>9.1772228731507557</c:v>
                </c:pt>
                <c:pt idx="83">
                  <c:v>9.2019061869562329</c:v>
                </c:pt>
                <c:pt idx="84">
                  <c:v>9.2258490013475445</c:v>
                </c:pt>
                <c:pt idx="85">
                  <c:v>9.2490735313071184</c:v>
                </c:pt>
                <c:pt idx="86">
                  <c:v>9.2716013253679055</c:v>
                </c:pt>
                <c:pt idx="87">
                  <c:v>9.2934532856068675</c:v>
                </c:pt>
                <c:pt idx="88">
                  <c:v>9.3146496870386617</c:v>
                </c:pt>
                <c:pt idx="89">
                  <c:v>9.3352101964275036</c:v>
                </c:pt>
                <c:pt idx="90">
                  <c:v>9.3551538905346767</c:v>
                </c:pt>
                <c:pt idx="91">
                  <c:v>9.3744992738186372</c:v>
                </c:pt>
                <c:pt idx="92">
                  <c:v>9.3932642956040784</c:v>
                </c:pt>
                <c:pt idx="93">
                  <c:v>9.4114663667359562</c:v>
                </c:pt>
                <c:pt idx="94">
                  <c:v>9.4291223757338773</c:v>
                </c:pt>
                <c:pt idx="95">
                  <c:v>9.4462487044618619</c:v>
                </c:pt>
                <c:pt idx="96">
                  <c:v>9.462861243328005</c:v>
                </c:pt>
                <c:pt idx="97">
                  <c:v>9.4789754060281641</c:v>
                </c:pt>
                <c:pt idx="98">
                  <c:v>9.494606143847319</c:v>
                </c:pt>
                <c:pt idx="99">
                  <c:v>9.5097679595318994</c:v>
                </c:pt>
                <c:pt idx="100">
                  <c:v>9.5244749207459432</c:v>
                </c:pt>
              </c:numCache>
            </c:numRef>
          </c:yVal>
          <c:smooth val="1"/>
        </c:ser>
        <c:ser>
          <c:idx val="2"/>
          <c:order val="2"/>
          <c:tx>
            <c:v>uL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'E2'!$A$20:$A$120</c:f>
              <c:numCache>
                <c:formatCode>General</c:formatCode>
                <c:ptCount val="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</c:numCache>
            </c:numRef>
          </c:xVal>
          <c:yVal>
            <c:numRef>
              <c:f>'E2'!$D$20:$D$120</c:f>
              <c:numCache>
                <c:formatCode>0.000</c:formatCode>
                <c:ptCount val="101"/>
                <c:pt idx="0">
                  <c:v>10</c:v>
                </c:pt>
                <c:pt idx="1">
                  <c:v>9.6999999999999993</c:v>
                </c:pt>
                <c:pt idx="2">
                  <c:v>9.4090000000000007</c:v>
                </c:pt>
                <c:pt idx="3">
                  <c:v>9.1267300000000002</c:v>
                </c:pt>
                <c:pt idx="4">
                  <c:v>8.8529280999999997</c:v>
                </c:pt>
                <c:pt idx="5">
                  <c:v>8.5873402569999993</c:v>
                </c:pt>
                <c:pt idx="6">
                  <c:v>8.3297200492899997</c:v>
                </c:pt>
                <c:pt idx="7">
                  <c:v>8.0798284478113001</c:v>
                </c:pt>
                <c:pt idx="8">
                  <c:v>7.8374335943769609</c:v>
                </c:pt>
                <c:pt idx="9">
                  <c:v>7.6023105865456522</c:v>
                </c:pt>
                <c:pt idx="10">
                  <c:v>7.3742412689492829</c:v>
                </c:pt>
                <c:pt idx="11">
                  <c:v>7.1530140308808043</c:v>
                </c:pt>
                <c:pt idx="12">
                  <c:v>6.9384236099543806</c:v>
                </c:pt>
                <c:pt idx="13">
                  <c:v>6.7302709016557491</c:v>
                </c:pt>
                <c:pt idx="14">
                  <c:v>6.5283627746060766</c:v>
                </c:pt>
                <c:pt idx="15">
                  <c:v>6.3325118913678953</c:v>
                </c:pt>
                <c:pt idx="16">
                  <c:v>6.1425365346268581</c:v>
                </c:pt>
                <c:pt idx="17">
                  <c:v>5.9582604385880522</c:v>
                </c:pt>
                <c:pt idx="18">
                  <c:v>5.7795126254304101</c:v>
                </c:pt>
                <c:pt idx="19">
                  <c:v>5.6061272466674978</c:v>
                </c:pt>
                <c:pt idx="20">
                  <c:v>5.4379434292674729</c:v>
                </c:pt>
                <c:pt idx="21">
                  <c:v>5.2748051263894489</c:v>
                </c:pt>
                <c:pt idx="22">
                  <c:v>5.1165609725977657</c:v>
                </c:pt>
                <c:pt idx="23">
                  <c:v>4.9630641434198326</c:v>
                </c:pt>
                <c:pt idx="24">
                  <c:v>4.8141722191172382</c:v>
                </c:pt>
                <c:pt idx="25">
                  <c:v>4.6697470525437206</c:v>
                </c:pt>
                <c:pt idx="26">
                  <c:v>4.5296546409674088</c:v>
                </c:pt>
                <c:pt idx="27">
                  <c:v>4.3937650017383865</c:v>
                </c:pt>
                <c:pt idx="28">
                  <c:v>4.2619520516862348</c:v>
                </c:pt>
                <c:pt idx="29">
                  <c:v>4.1340934901356485</c:v>
                </c:pt>
                <c:pt idx="30">
                  <c:v>4.0100706854315789</c:v>
                </c:pt>
                <c:pt idx="31">
                  <c:v>3.889768564868632</c:v>
                </c:pt>
                <c:pt idx="32">
                  <c:v>3.7730755079225728</c:v>
                </c:pt>
                <c:pt idx="33">
                  <c:v>3.6598832426848964</c:v>
                </c:pt>
                <c:pt idx="34">
                  <c:v>3.5500867454043497</c:v>
                </c:pt>
                <c:pt idx="35">
                  <c:v>3.4435841430422185</c:v>
                </c:pt>
                <c:pt idx="36">
                  <c:v>3.3402766187509521</c:v>
                </c:pt>
                <c:pt idx="37">
                  <c:v>3.2400683201884246</c:v>
                </c:pt>
                <c:pt idx="38">
                  <c:v>3.1428662705827706</c:v>
                </c:pt>
                <c:pt idx="39">
                  <c:v>3.0485802824652879</c:v>
                </c:pt>
                <c:pt idx="40">
                  <c:v>2.9571228739913291</c:v>
                </c:pt>
                <c:pt idx="41">
                  <c:v>2.8684091877715883</c:v>
                </c:pt>
                <c:pt idx="42">
                  <c:v>2.7823569121384413</c:v>
                </c:pt>
                <c:pt idx="43">
                  <c:v>2.6988862047742881</c:v>
                </c:pt>
                <c:pt idx="44">
                  <c:v>2.6179196186310598</c:v>
                </c:pt>
                <c:pt idx="45">
                  <c:v>2.5393820300721277</c:v>
                </c:pt>
                <c:pt idx="46">
                  <c:v>2.4632005691699632</c:v>
                </c:pt>
                <c:pt idx="47">
                  <c:v>2.389304552094865</c:v>
                </c:pt>
                <c:pt idx="48">
                  <c:v>2.3176254155320191</c:v>
                </c:pt>
                <c:pt idx="49">
                  <c:v>2.2480966530660584</c:v>
                </c:pt>
                <c:pt idx="50">
                  <c:v>2.1806537534740764</c:v>
                </c:pt>
                <c:pt idx="51">
                  <c:v>2.1152341408698536</c:v>
                </c:pt>
                <c:pt idx="52">
                  <c:v>2.0517771166437582</c:v>
                </c:pt>
                <c:pt idx="53">
                  <c:v>1.9902238031444452</c:v>
                </c:pt>
                <c:pt idx="54">
                  <c:v>1.9305170890501113</c:v>
                </c:pt>
                <c:pt idx="55">
                  <c:v>1.8726015763786086</c:v>
                </c:pt>
                <c:pt idx="56">
                  <c:v>1.816423529087249</c:v>
                </c:pt>
                <c:pt idx="57">
                  <c:v>1.761930823214632</c:v>
                </c:pt>
                <c:pt idx="58">
                  <c:v>1.7090728985181938</c:v>
                </c:pt>
                <c:pt idx="59">
                  <c:v>1.657800711562647</c:v>
                </c:pt>
                <c:pt idx="60">
                  <c:v>1.6080666902157681</c:v>
                </c:pt>
                <c:pt idx="61">
                  <c:v>1.5598246895092949</c:v>
                </c:pt>
                <c:pt idx="62">
                  <c:v>1.5130299488240162</c:v>
                </c:pt>
                <c:pt idx="63">
                  <c:v>1.4676390503592955</c:v>
                </c:pt>
                <c:pt idx="64">
                  <c:v>1.4236098788485165</c:v>
                </c:pt>
                <c:pt idx="65">
                  <c:v>1.3809015824830606</c:v>
                </c:pt>
                <c:pt idx="66">
                  <c:v>1.3394745350085699</c:v>
                </c:pt>
                <c:pt idx="67">
                  <c:v>1.2992902989583115</c:v>
                </c:pt>
                <c:pt idx="68">
                  <c:v>1.2603115899895627</c:v>
                </c:pt>
                <c:pt idx="69">
                  <c:v>1.2225022422898757</c:v>
                </c:pt>
                <c:pt idx="70">
                  <c:v>1.1858271750211795</c:v>
                </c:pt>
                <c:pt idx="71">
                  <c:v>1.1502523597705441</c:v>
                </c:pt>
                <c:pt idx="72">
                  <c:v>1.1157447889774286</c:v>
                </c:pt>
                <c:pt idx="73">
                  <c:v>1.0822724453081047</c:v>
                </c:pt>
                <c:pt idx="74">
                  <c:v>1.0498042719488616</c:v>
                </c:pt>
                <c:pt idx="75">
                  <c:v>1.0183101437903961</c:v>
                </c:pt>
                <c:pt idx="76">
                  <c:v>0.98776083947668347</c:v>
                </c:pt>
                <c:pt idx="77">
                  <c:v>0.95812801429238259</c:v>
                </c:pt>
                <c:pt idx="78">
                  <c:v>0.92938417386361216</c:v>
                </c:pt>
                <c:pt idx="79">
                  <c:v>0.90150264864770324</c:v>
                </c:pt>
                <c:pt idx="80">
                  <c:v>0.87445756918827111</c:v>
                </c:pt>
                <c:pt idx="81">
                  <c:v>0.84822384211262414</c:v>
                </c:pt>
                <c:pt idx="82">
                  <c:v>0.82277712684924431</c:v>
                </c:pt>
                <c:pt idx="83">
                  <c:v>0.79809381304376703</c:v>
                </c:pt>
                <c:pt idx="84">
                  <c:v>0.77415099865245551</c:v>
                </c:pt>
                <c:pt idx="85">
                  <c:v>0.7509264686928816</c:v>
                </c:pt>
                <c:pt idx="86">
                  <c:v>0.72839867463209451</c:v>
                </c:pt>
                <c:pt idx="87">
                  <c:v>0.70654671439313255</c:v>
                </c:pt>
                <c:pt idx="88">
                  <c:v>0.6853503129613383</c:v>
                </c:pt>
                <c:pt idx="89">
                  <c:v>0.6647898035724964</c:v>
                </c:pt>
                <c:pt idx="90">
                  <c:v>0.64484610946532328</c:v>
                </c:pt>
                <c:pt idx="91">
                  <c:v>0.62550072618136277</c:v>
                </c:pt>
                <c:pt idx="92">
                  <c:v>0.60673570439592162</c:v>
                </c:pt>
                <c:pt idx="93">
                  <c:v>0.58853363326404384</c:v>
                </c:pt>
                <c:pt idx="94">
                  <c:v>0.57087762426612265</c:v>
                </c:pt>
                <c:pt idx="95">
                  <c:v>0.55375129553813807</c:v>
                </c:pt>
                <c:pt idx="96">
                  <c:v>0.53713875667199495</c:v>
                </c:pt>
                <c:pt idx="97">
                  <c:v>0.52102459397183587</c:v>
                </c:pt>
                <c:pt idx="98">
                  <c:v>0.50539385615268095</c:v>
                </c:pt>
                <c:pt idx="99">
                  <c:v>0.49023204046810065</c:v>
                </c:pt>
                <c:pt idx="100">
                  <c:v>0.47552507925405685</c:v>
                </c:pt>
              </c:numCache>
            </c:numRef>
          </c:yVal>
          <c:smooth val="1"/>
        </c:ser>
        <c:ser>
          <c:idx val="3"/>
          <c:order val="3"/>
          <c:spPr>
            <a:ln w="19050"/>
          </c:spPr>
          <c:marker>
            <c:symbol val="none"/>
          </c:marker>
          <c:dPt>
            <c:idx val="1"/>
            <c:spPr>
              <a:ln w="12700">
                <a:solidFill>
                  <a:schemeClr val="tx1"/>
                </a:solidFill>
                <a:prstDash val="sysDash"/>
              </a:ln>
            </c:spPr>
          </c:dPt>
          <c:xVal>
            <c:numRef>
              <c:f>'E2'!$J$20:$J$21</c:f>
              <c:numCache>
                <c:formatCode>0.0000</c:formatCode>
                <c:ptCount val="2"/>
                <c:pt idx="0">
                  <c:v>0.33333333333333331</c:v>
                </c:pt>
                <c:pt idx="1">
                  <c:v>0.33333333333333331</c:v>
                </c:pt>
              </c:numCache>
            </c:numRef>
          </c:xVal>
          <c:yVal>
            <c:numRef>
              <c:f>'E2'!$K$20:$K$21</c:f>
              <c:numCache>
                <c:formatCode>General</c:formatCode>
                <c:ptCount val="2"/>
                <c:pt idx="0">
                  <c:v>10</c:v>
                </c:pt>
                <c:pt idx="1">
                  <c:v>-10</c:v>
                </c:pt>
              </c:numCache>
            </c:numRef>
          </c:yVal>
          <c:smooth val="1"/>
        </c:ser>
        <c:ser>
          <c:idx val="4"/>
          <c:order val="4"/>
          <c:spPr>
            <a:ln w="19050">
              <a:prstDash val="sysDash"/>
            </a:ln>
          </c:spPr>
          <c:marker>
            <c:symbol val="none"/>
          </c:marker>
          <c:xVal>
            <c:numRef>
              <c:f>'E2'!$M$20:$M$21</c:f>
              <c:numCache>
                <c:formatCode>0.000</c:formatCode>
                <c:ptCount val="2"/>
                <c:pt idx="0" formatCode="General">
                  <c:v>0</c:v>
                </c:pt>
                <c:pt idx="1">
                  <c:v>0.33333333333333331</c:v>
                </c:pt>
              </c:numCache>
            </c:numRef>
          </c:xVal>
          <c:yVal>
            <c:numRef>
              <c:f>'E2'!$L$20:$L$21</c:f>
              <c:numCache>
                <c:formatCode>General</c:formatCode>
                <c:ptCount val="2"/>
                <c:pt idx="0">
                  <c:v>0</c:v>
                </c:pt>
                <c:pt idx="1">
                  <c:v>10</c:v>
                </c:pt>
              </c:numCache>
            </c:numRef>
          </c:yVal>
          <c:smooth val="1"/>
        </c:ser>
        <c:axId val="117392128"/>
        <c:axId val="117393664"/>
      </c:scatterChart>
      <c:valAx>
        <c:axId val="117392128"/>
        <c:scaling>
          <c:orientation val="minMax"/>
          <c:max val="1"/>
        </c:scaling>
        <c:axPos val="b"/>
        <c:numFmt formatCode="General" sourceLinked="1"/>
        <c:tickLblPos val="nextTo"/>
        <c:spPr>
          <a:ln w="19050">
            <a:solidFill>
              <a:schemeClr val="tx1"/>
            </a:solidFill>
            <a:tailEnd type="arrow"/>
          </a:ln>
        </c:spPr>
        <c:crossAx val="117393664"/>
        <c:crosses val="autoZero"/>
        <c:crossBetween val="midCat"/>
      </c:valAx>
      <c:valAx>
        <c:axId val="117393664"/>
        <c:scaling>
          <c:orientation val="minMax"/>
          <c:max val="10"/>
          <c:min val="0"/>
        </c:scaling>
        <c:axPos val="l"/>
        <c:majorGridlines/>
        <c:numFmt formatCode="General" sourceLinked="0"/>
        <c:tickLblPos val="nextTo"/>
        <c:spPr>
          <a:ln w="19050">
            <a:solidFill>
              <a:sysClr val="windowText" lastClr="000000"/>
            </a:solidFill>
            <a:tailEnd type="arrow"/>
          </a:ln>
        </c:spPr>
        <c:crossAx val="117392128"/>
        <c:crosses val="autoZero"/>
        <c:crossBetween val="midCat"/>
      </c:valAx>
    </c:plotArea>
    <c:legend>
      <c:legendPos val="b"/>
      <c:legendEntry>
        <c:idx val="3"/>
        <c:delete val="1"/>
      </c:legendEntry>
      <c:legendEntry>
        <c:idx val="4"/>
        <c:delete val="1"/>
      </c:legendEntry>
      <c:layout/>
    </c:legend>
    <c:plotVisOnly val="1"/>
  </c:chart>
  <c:spPr>
    <a:solidFill>
      <a:schemeClr val="tx2">
        <a:lumMod val="40000"/>
        <a:lumOff val="60000"/>
      </a:schemeClr>
    </a:solidFill>
    <a:ln w="19050"/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cs-CZ" sz="1400"/>
              <a:t>Napětí v obvodu </a:t>
            </a:r>
            <a:r>
              <a:rPr lang="cs-CZ" sz="1400" i="1"/>
              <a:t>RLC</a:t>
            </a:r>
            <a:endParaRPr lang="en-US" sz="1400"/>
          </a:p>
        </c:rich>
      </c:tx>
      <c:layout>
        <c:manualLayout>
          <c:xMode val="edge"/>
          <c:yMode val="edge"/>
          <c:x val="0.37362524138847042"/>
          <c:y val="5.2884269466316719E-2"/>
        </c:manualLayout>
      </c:layout>
    </c:title>
    <c:plotArea>
      <c:layout>
        <c:manualLayout>
          <c:layoutTarget val="inner"/>
          <c:xMode val="edge"/>
          <c:yMode val="edge"/>
          <c:x val="0.11550746996320116"/>
          <c:y val="0.18434946800165194"/>
          <c:w val="0.83857239219143409"/>
          <c:h val="0.7007289755080176"/>
        </c:manualLayout>
      </c:layout>
      <c:scatterChart>
        <c:scatterStyle val="smoothMarker"/>
        <c:ser>
          <c:idx val="0"/>
          <c:order val="0"/>
          <c:tx>
            <c:v>uC</c:v>
          </c:tx>
          <c:spPr>
            <a:ln w="38100"/>
          </c:spPr>
          <c:marker>
            <c:symbol val="none"/>
          </c:marker>
          <c:xVal>
            <c:numRef>
              <c:f>'E3'!$A$20:$A$220</c:f>
              <c:numCache>
                <c:formatCode>General</c:formatCode>
                <c:ptCount val="201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9.0000000000000011E-3</c:v>
                </c:pt>
                <c:pt idx="10">
                  <c:v>1.0000000000000002E-2</c:v>
                </c:pt>
                <c:pt idx="11">
                  <c:v>1.1000000000000003E-2</c:v>
                </c:pt>
                <c:pt idx="12">
                  <c:v>1.2000000000000004E-2</c:v>
                </c:pt>
                <c:pt idx="13">
                  <c:v>1.3000000000000005E-2</c:v>
                </c:pt>
                <c:pt idx="14">
                  <c:v>1.4000000000000005E-2</c:v>
                </c:pt>
                <c:pt idx="15">
                  <c:v>1.5000000000000006E-2</c:v>
                </c:pt>
                <c:pt idx="16">
                  <c:v>1.6000000000000007E-2</c:v>
                </c:pt>
                <c:pt idx="17">
                  <c:v>1.7000000000000008E-2</c:v>
                </c:pt>
                <c:pt idx="18">
                  <c:v>1.8000000000000009E-2</c:v>
                </c:pt>
                <c:pt idx="19">
                  <c:v>1.900000000000001E-2</c:v>
                </c:pt>
                <c:pt idx="20">
                  <c:v>2.0000000000000011E-2</c:v>
                </c:pt>
                <c:pt idx="21">
                  <c:v>2.1000000000000012E-2</c:v>
                </c:pt>
                <c:pt idx="22">
                  <c:v>2.2000000000000013E-2</c:v>
                </c:pt>
                <c:pt idx="23">
                  <c:v>2.3000000000000013E-2</c:v>
                </c:pt>
                <c:pt idx="24">
                  <c:v>2.4000000000000014E-2</c:v>
                </c:pt>
                <c:pt idx="25">
                  <c:v>2.5000000000000015E-2</c:v>
                </c:pt>
                <c:pt idx="26">
                  <c:v>2.6000000000000016E-2</c:v>
                </c:pt>
                <c:pt idx="27">
                  <c:v>2.7000000000000017E-2</c:v>
                </c:pt>
                <c:pt idx="28">
                  <c:v>2.8000000000000018E-2</c:v>
                </c:pt>
                <c:pt idx="29">
                  <c:v>2.9000000000000019E-2</c:v>
                </c:pt>
                <c:pt idx="30">
                  <c:v>3.000000000000002E-2</c:v>
                </c:pt>
                <c:pt idx="31">
                  <c:v>3.1000000000000021E-2</c:v>
                </c:pt>
                <c:pt idx="32">
                  <c:v>3.2000000000000021E-2</c:v>
                </c:pt>
                <c:pt idx="33">
                  <c:v>3.3000000000000022E-2</c:v>
                </c:pt>
                <c:pt idx="34">
                  <c:v>3.4000000000000023E-2</c:v>
                </c:pt>
                <c:pt idx="35">
                  <c:v>3.5000000000000024E-2</c:v>
                </c:pt>
                <c:pt idx="36">
                  <c:v>3.6000000000000025E-2</c:v>
                </c:pt>
                <c:pt idx="37">
                  <c:v>3.7000000000000026E-2</c:v>
                </c:pt>
                <c:pt idx="38">
                  <c:v>3.8000000000000027E-2</c:v>
                </c:pt>
                <c:pt idx="39">
                  <c:v>3.9000000000000028E-2</c:v>
                </c:pt>
                <c:pt idx="40">
                  <c:v>4.0000000000000029E-2</c:v>
                </c:pt>
                <c:pt idx="41">
                  <c:v>4.1000000000000029E-2</c:v>
                </c:pt>
                <c:pt idx="42">
                  <c:v>4.200000000000003E-2</c:v>
                </c:pt>
                <c:pt idx="43">
                  <c:v>4.3000000000000031E-2</c:v>
                </c:pt>
                <c:pt idx="44">
                  <c:v>4.4000000000000032E-2</c:v>
                </c:pt>
                <c:pt idx="45">
                  <c:v>4.5000000000000033E-2</c:v>
                </c:pt>
                <c:pt idx="46">
                  <c:v>4.6000000000000034E-2</c:v>
                </c:pt>
                <c:pt idx="47">
                  <c:v>4.7000000000000035E-2</c:v>
                </c:pt>
                <c:pt idx="48">
                  <c:v>4.8000000000000036E-2</c:v>
                </c:pt>
                <c:pt idx="49">
                  <c:v>4.9000000000000037E-2</c:v>
                </c:pt>
                <c:pt idx="50">
                  <c:v>5.0000000000000037E-2</c:v>
                </c:pt>
                <c:pt idx="51">
                  <c:v>5.1000000000000038E-2</c:v>
                </c:pt>
                <c:pt idx="52">
                  <c:v>5.2000000000000039E-2</c:v>
                </c:pt>
                <c:pt idx="53">
                  <c:v>5.300000000000004E-2</c:v>
                </c:pt>
                <c:pt idx="54">
                  <c:v>5.4000000000000041E-2</c:v>
                </c:pt>
                <c:pt idx="55">
                  <c:v>5.5000000000000042E-2</c:v>
                </c:pt>
                <c:pt idx="56">
                  <c:v>5.6000000000000043E-2</c:v>
                </c:pt>
                <c:pt idx="57">
                  <c:v>5.7000000000000044E-2</c:v>
                </c:pt>
                <c:pt idx="58">
                  <c:v>5.8000000000000045E-2</c:v>
                </c:pt>
                <c:pt idx="59">
                  <c:v>5.9000000000000045E-2</c:v>
                </c:pt>
                <c:pt idx="60">
                  <c:v>6.0000000000000046E-2</c:v>
                </c:pt>
                <c:pt idx="61">
                  <c:v>6.1000000000000047E-2</c:v>
                </c:pt>
                <c:pt idx="62">
                  <c:v>6.2000000000000048E-2</c:v>
                </c:pt>
                <c:pt idx="63">
                  <c:v>6.3000000000000042E-2</c:v>
                </c:pt>
                <c:pt idx="64">
                  <c:v>6.4000000000000043E-2</c:v>
                </c:pt>
                <c:pt idx="65">
                  <c:v>6.5000000000000044E-2</c:v>
                </c:pt>
                <c:pt idx="66">
                  <c:v>6.6000000000000045E-2</c:v>
                </c:pt>
                <c:pt idx="67">
                  <c:v>6.7000000000000046E-2</c:v>
                </c:pt>
                <c:pt idx="68">
                  <c:v>6.8000000000000047E-2</c:v>
                </c:pt>
                <c:pt idx="69">
                  <c:v>6.9000000000000047E-2</c:v>
                </c:pt>
                <c:pt idx="70">
                  <c:v>7.0000000000000048E-2</c:v>
                </c:pt>
                <c:pt idx="71">
                  <c:v>7.1000000000000049E-2</c:v>
                </c:pt>
                <c:pt idx="72">
                  <c:v>7.200000000000005E-2</c:v>
                </c:pt>
                <c:pt idx="73">
                  <c:v>7.3000000000000051E-2</c:v>
                </c:pt>
                <c:pt idx="74">
                  <c:v>7.4000000000000052E-2</c:v>
                </c:pt>
                <c:pt idx="75">
                  <c:v>7.5000000000000053E-2</c:v>
                </c:pt>
                <c:pt idx="76">
                  <c:v>7.6000000000000054E-2</c:v>
                </c:pt>
                <c:pt idx="77">
                  <c:v>7.7000000000000055E-2</c:v>
                </c:pt>
                <c:pt idx="78">
                  <c:v>7.8000000000000055E-2</c:v>
                </c:pt>
                <c:pt idx="79">
                  <c:v>7.9000000000000056E-2</c:v>
                </c:pt>
                <c:pt idx="80">
                  <c:v>8.0000000000000057E-2</c:v>
                </c:pt>
                <c:pt idx="81">
                  <c:v>8.1000000000000058E-2</c:v>
                </c:pt>
                <c:pt idx="82">
                  <c:v>8.2000000000000059E-2</c:v>
                </c:pt>
                <c:pt idx="83">
                  <c:v>8.300000000000006E-2</c:v>
                </c:pt>
                <c:pt idx="84">
                  <c:v>8.4000000000000061E-2</c:v>
                </c:pt>
                <c:pt idx="85">
                  <c:v>8.5000000000000062E-2</c:v>
                </c:pt>
                <c:pt idx="86">
                  <c:v>8.6000000000000063E-2</c:v>
                </c:pt>
                <c:pt idx="87">
                  <c:v>8.7000000000000063E-2</c:v>
                </c:pt>
                <c:pt idx="88">
                  <c:v>8.8000000000000064E-2</c:v>
                </c:pt>
                <c:pt idx="89">
                  <c:v>8.9000000000000065E-2</c:v>
                </c:pt>
                <c:pt idx="90">
                  <c:v>9.0000000000000066E-2</c:v>
                </c:pt>
                <c:pt idx="91">
                  <c:v>9.1000000000000067E-2</c:v>
                </c:pt>
                <c:pt idx="92">
                  <c:v>9.2000000000000068E-2</c:v>
                </c:pt>
                <c:pt idx="93">
                  <c:v>9.3000000000000069E-2</c:v>
                </c:pt>
                <c:pt idx="94">
                  <c:v>9.400000000000007E-2</c:v>
                </c:pt>
                <c:pt idx="95">
                  <c:v>9.500000000000007E-2</c:v>
                </c:pt>
                <c:pt idx="96">
                  <c:v>9.6000000000000071E-2</c:v>
                </c:pt>
                <c:pt idx="97">
                  <c:v>9.7000000000000072E-2</c:v>
                </c:pt>
                <c:pt idx="98">
                  <c:v>9.8000000000000073E-2</c:v>
                </c:pt>
                <c:pt idx="99">
                  <c:v>9.9000000000000074E-2</c:v>
                </c:pt>
                <c:pt idx="100">
                  <c:v>0.10000000000000007</c:v>
                </c:pt>
                <c:pt idx="101">
                  <c:v>0.10100000000000008</c:v>
                </c:pt>
                <c:pt idx="102">
                  <c:v>0.10200000000000008</c:v>
                </c:pt>
                <c:pt idx="103">
                  <c:v>0.10300000000000008</c:v>
                </c:pt>
                <c:pt idx="104">
                  <c:v>0.10400000000000008</c:v>
                </c:pt>
                <c:pt idx="105">
                  <c:v>0.10500000000000008</c:v>
                </c:pt>
                <c:pt idx="106">
                  <c:v>0.10600000000000008</c:v>
                </c:pt>
                <c:pt idx="107">
                  <c:v>0.10700000000000008</c:v>
                </c:pt>
                <c:pt idx="108">
                  <c:v>0.10800000000000008</c:v>
                </c:pt>
                <c:pt idx="109">
                  <c:v>0.10900000000000008</c:v>
                </c:pt>
                <c:pt idx="110">
                  <c:v>0.11000000000000008</c:v>
                </c:pt>
                <c:pt idx="111">
                  <c:v>0.11100000000000008</c:v>
                </c:pt>
                <c:pt idx="112">
                  <c:v>0.11200000000000009</c:v>
                </c:pt>
                <c:pt idx="113">
                  <c:v>0.11300000000000009</c:v>
                </c:pt>
                <c:pt idx="114">
                  <c:v>0.11400000000000009</c:v>
                </c:pt>
                <c:pt idx="115">
                  <c:v>0.11500000000000009</c:v>
                </c:pt>
                <c:pt idx="116">
                  <c:v>0.11600000000000009</c:v>
                </c:pt>
                <c:pt idx="117">
                  <c:v>0.11700000000000009</c:v>
                </c:pt>
                <c:pt idx="118">
                  <c:v>0.11800000000000009</c:v>
                </c:pt>
                <c:pt idx="119">
                  <c:v>0.11900000000000009</c:v>
                </c:pt>
                <c:pt idx="120">
                  <c:v>0.12000000000000009</c:v>
                </c:pt>
                <c:pt idx="121">
                  <c:v>0.12100000000000009</c:v>
                </c:pt>
                <c:pt idx="122">
                  <c:v>0.12200000000000009</c:v>
                </c:pt>
                <c:pt idx="123">
                  <c:v>0.1230000000000001</c:v>
                </c:pt>
                <c:pt idx="124">
                  <c:v>0.1240000000000001</c:v>
                </c:pt>
                <c:pt idx="125">
                  <c:v>0.12500000000000008</c:v>
                </c:pt>
                <c:pt idx="126">
                  <c:v>0.12600000000000008</c:v>
                </c:pt>
                <c:pt idx="127">
                  <c:v>0.12700000000000009</c:v>
                </c:pt>
                <c:pt idx="128">
                  <c:v>0.12800000000000009</c:v>
                </c:pt>
                <c:pt idx="129">
                  <c:v>0.12900000000000009</c:v>
                </c:pt>
                <c:pt idx="130">
                  <c:v>0.13000000000000009</c:v>
                </c:pt>
                <c:pt idx="131">
                  <c:v>0.13100000000000009</c:v>
                </c:pt>
                <c:pt idx="132">
                  <c:v>0.13200000000000009</c:v>
                </c:pt>
                <c:pt idx="133">
                  <c:v>0.13300000000000009</c:v>
                </c:pt>
                <c:pt idx="134">
                  <c:v>0.13400000000000009</c:v>
                </c:pt>
                <c:pt idx="135">
                  <c:v>0.13500000000000009</c:v>
                </c:pt>
                <c:pt idx="136">
                  <c:v>0.13600000000000009</c:v>
                </c:pt>
                <c:pt idx="137">
                  <c:v>0.13700000000000009</c:v>
                </c:pt>
                <c:pt idx="138">
                  <c:v>0.13800000000000009</c:v>
                </c:pt>
                <c:pt idx="139">
                  <c:v>0.1390000000000001</c:v>
                </c:pt>
                <c:pt idx="140">
                  <c:v>0.1400000000000001</c:v>
                </c:pt>
                <c:pt idx="141">
                  <c:v>0.1410000000000001</c:v>
                </c:pt>
                <c:pt idx="142">
                  <c:v>0.1420000000000001</c:v>
                </c:pt>
                <c:pt idx="143">
                  <c:v>0.1430000000000001</c:v>
                </c:pt>
                <c:pt idx="144">
                  <c:v>0.1440000000000001</c:v>
                </c:pt>
                <c:pt idx="145">
                  <c:v>0.1450000000000001</c:v>
                </c:pt>
                <c:pt idx="146">
                  <c:v>0.1460000000000001</c:v>
                </c:pt>
                <c:pt idx="147">
                  <c:v>0.1470000000000001</c:v>
                </c:pt>
                <c:pt idx="148">
                  <c:v>0.1480000000000001</c:v>
                </c:pt>
                <c:pt idx="149">
                  <c:v>0.1490000000000001</c:v>
                </c:pt>
                <c:pt idx="150">
                  <c:v>0.15000000000000011</c:v>
                </c:pt>
                <c:pt idx="151">
                  <c:v>0.15100000000000011</c:v>
                </c:pt>
                <c:pt idx="152">
                  <c:v>0.15200000000000011</c:v>
                </c:pt>
                <c:pt idx="153">
                  <c:v>0.15300000000000011</c:v>
                </c:pt>
                <c:pt idx="154">
                  <c:v>0.15400000000000011</c:v>
                </c:pt>
                <c:pt idx="155">
                  <c:v>0.15500000000000011</c:v>
                </c:pt>
                <c:pt idx="156">
                  <c:v>0.15600000000000011</c:v>
                </c:pt>
                <c:pt idx="157">
                  <c:v>0.15700000000000011</c:v>
                </c:pt>
                <c:pt idx="158">
                  <c:v>0.15800000000000011</c:v>
                </c:pt>
                <c:pt idx="159">
                  <c:v>0.15900000000000011</c:v>
                </c:pt>
                <c:pt idx="160">
                  <c:v>0.16000000000000011</c:v>
                </c:pt>
                <c:pt idx="161">
                  <c:v>0.16100000000000012</c:v>
                </c:pt>
                <c:pt idx="162">
                  <c:v>0.16200000000000012</c:v>
                </c:pt>
                <c:pt idx="163">
                  <c:v>0.16300000000000012</c:v>
                </c:pt>
                <c:pt idx="164">
                  <c:v>0.16400000000000012</c:v>
                </c:pt>
                <c:pt idx="165">
                  <c:v>0.16500000000000012</c:v>
                </c:pt>
                <c:pt idx="166">
                  <c:v>0.16600000000000012</c:v>
                </c:pt>
                <c:pt idx="167">
                  <c:v>0.16700000000000012</c:v>
                </c:pt>
                <c:pt idx="168">
                  <c:v>0.16800000000000012</c:v>
                </c:pt>
                <c:pt idx="169">
                  <c:v>0.16900000000000012</c:v>
                </c:pt>
                <c:pt idx="170">
                  <c:v>0.17000000000000012</c:v>
                </c:pt>
                <c:pt idx="171">
                  <c:v>0.17100000000000012</c:v>
                </c:pt>
                <c:pt idx="172">
                  <c:v>0.17200000000000013</c:v>
                </c:pt>
                <c:pt idx="173">
                  <c:v>0.17300000000000013</c:v>
                </c:pt>
                <c:pt idx="174">
                  <c:v>0.17400000000000013</c:v>
                </c:pt>
                <c:pt idx="175">
                  <c:v>0.17500000000000013</c:v>
                </c:pt>
                <c:pt idx="176">
                  <c:v>0.17600000000000013</c:v>
                </c:pt>
                <c:pt idx="177">
                  <c:v>0.17700000000000013</c:v>
                </c:pt>
                <c:pt idx="178">
                  <c:v>0.17800000000000013</c:v>
                </c:pt>
                <c:pt idx="179">
                  <c:v>0.17900000000000013</c:v>
                </c:pt>
                <c:pt idx="180">
                  <c:v>0.18000000000000013</c:v>
                </c:pt>
                <c:pt idx="181">
                  <c:v>0.18100000000000013</c:v>
                </c:pt>
                <c:pt idx="182">
                  <c:v>0.18200000000000013</c:v>
                </c:pt>
                <c:pt idx="183">
                  <c:v>0.18300000000000013</c:v>
                </c:pt>
                <c:pt idx="184">
                  <c:v>0.18400000000000014</c:v>
                </c:pt>
                <c:pt idx="185">
                  <c:v>0.18500000000000014</c:v>
                </c:pt>
                <c:pt idx="186">
                  <c:v>0.18600000000000014</c:v>
                </c:pt>
                <c:pt idx="187">
                  <c:v>0.18700000000000014</c:v>
                </c:pt>
                <c:pt idx="188">
                  <c:v>0.18800000000000014</c:v>
                </c:pt>
                <c:pt idx="189">
                  <c:v>0.18900000000000014</c:v>
                </c:pt>
                <c:pt idx="190">
                  <c:v>0.19000000000000014</c:v>
                </c:pt>
                <c:pt idx="191">
                  <c:v>0.19100000000000014</c:v>
                </c:pt>
                <c:pt idx="192">
                  <c:v>0.19200000000000014</c:v>
                </c:pt>
                <c:pt idx="193">
                  <c:v>0.19300000000000014</c:v>
                </c:pt>
                <c:pt idx="194">
                  <c:v>0.19400000000000014</c:v>
                </c:pt>
                <c:pt idx="195">
                  <c:v>0.19500000000000015</c:v>
                </c:pt>
                <c:pt idx="196">
                  <c:v>0.19600000000000015</c:v>
                </c:pt>
                <c:pt idx="197">
                  <c:v>0.19700000000000015</c:v>
                </c:pt>
                <c:pt idx="198">
                  <c:v>0.19800000000000015</c:v>
                </c:pt>
                <c:pt idx="199">
                  <c:v>0.19900000000000015</c:v>
                </c:pt>
                <c:pt idx="200">
                  <c:v>0.20000000000000015</c:v>
                </c:pt>
              </c:numCache>
            </c:numRef>
          </c:xVal>
          <c:yVal>
            <c:numRef>
              <c:f>'E3'!$C$20:$C$220</c:f>
              <c:numCache>
                <c:formatCode>0.000</c:formatCode>
                <c:ptCount val="201"/>
                <c:pt idx="0">
                  <c:v>0</c:v>
                </c:pt>
                <c:pt idx="1">
                  <c:v>2</c:v>
                </c:pt>
                <c:pt idx="2">
                  <c:v>3.98</c:v>
                </c:pt>
                <c:pt idx="3">
                  <c:v>5.9211999999999998</c:v>
                </c:pt>
                <c:pt idx="4">
                  <c:v>7.8061280000000002</c:v>
                </c:pt>
                <c:pt idx="5">
                  <c:v>9.6187483199999999</c:v>
                </c:pt>
                <c:pt idx="6">
                  <c:v>11.344550140800001</c:v>
                </c:pt>
                <c:pt idx="7">
                  <c:v>12.970616369152001</c:v>
                </c:pt>
                <c:pt idx="8">
                  <c:v>14.48567312239488</c:v>
                </c:pt>
                <c:pt idx="9">
                  <c:v>15.880120306751667</c:v>
                </c:pt>
                <c:pt idx="10">
                  <c:v>17.146043928823097</c:v>
                </c:pt>
                <c:pt idx="11">
                  <c:v>18.277210930502726</c:v>
                </c:pt>
                <c:pt idx="12">
                  <c:v>19.269047472793346</c:v>
                </c:pt>
                <c:pt idx="13">
                  <c:v>20.1186017132415</c:v>
                </c:pt>
                <c:pt idx="14">
                  <c:v>20.824492224534833</c:v>
                </c:pt>
                <c:pt idx="15">
                  <c:v>21.386843288018149</c:v>
                </c:pt>
                <c:pt idx="16">
                  <c:v>21.807208365447117</c:v>
                </c:pt>
                <c:pt idx="17">
                  <c:v>22.088483105350168</c:v>
                </c:pt>
                <c:pt idx="18">
                  <c:v>22.234809277204562</c:v>
                </c:pt>
                <c:pt idx="19">
                  <c:v>22.251471047694196</c:v>
                </c:pt>
                <c:pt idx="20">
                  <c:v>22.1447850191824</c:v>
                </c:pt>
                <c:pt idx="21">
                  <c:v>21.921985441904376</c:v>
                </c:pt>
                <c:pt idx="22">
                  <c:v>21.591105989071206</c:v>
                </c:pt>
                <c:pt idx="23">
                  <c:v>21.160859448988983</c:v>
                </c:pt>
                <c:pt idx="24">
                  <c:v>20.640516641420984</c:v>
                </c:pt>
                <c:pt idx="25">
                  <c:v>20.039785807817175</c:v>
                </c:pt>
                <c:pt idx="26">
                  <c:v>19.368693657815381</c:v>
                </c:pt>
                <c:pt idx="27">
                  <c:v>18.637469178735525</c:v>
                </c:pt>
                <c:pt idx="28">
                  <c:v>17.856431231822302</c:v>
                </c:pt>
                <c:pt idx="29">
                  <c:v>17.035880869936523</c:v>
                </c:pt>
                <c:pt idx="30">
                  <c:v>16.185999217445666</c:v>
                </c:pt>
                <c:pt idx="31">
                  <c:v>15.316751655404893</c:v>
                </c:pt>
                <c:pt idx="32">
                  <c:v>14.437798954912111</c:v>
                </c:pt>
                <c:pt idx="33">
                  <c:v>13.558415899894847</c:v>
                </c:pt>
                <c:pt idx="34">
                  <c:v>12.687417838629498</c:v>
                </c:pt>
                <c:pt idx="35">
                  <c:v>11.833095502041122</c:v>
                </c:pt>
                <c:pt idx="36">
                  <c:v>11.003158327261755</c:v>
                </c:pt>
                <c:pt idx="37">
                  <c:v>10.204686427948735</c:v>
                </c:pt>
                <c:pt idx="38">
                  <c:v>9.4440912593218815</c:v>
                </c:pt>
                <c:pt idx="39">
                  <c:v>8.7270849365331511</c:v>
                </c:pt>
                <c:pt idx="40">
                  <c:v>8.0586580805185246</c:v>
                </c:pt>
                <c:pt idx="41">
                  <c:v>7.4430659864994464</c:v>
                </c:pt>
                <c:pt idx="42">
                  <c:v>6.8838228373163259</c:v>
                </c:pt>
                <c:pt idx="43">
                  <c:v>6.383703617219199</c:v>
                </c:pt>
                <c:pt idx="44">
                  <c:v>5.944753321954737</c:v>
                </c:pt>
                <c:pt idx="45">
                  <c:v>5.5683030082339497</c:v>
                </c:pt>
                <c:pt idx="46">
                  <c:v>5.2549921801168615</c:v>
                </c:pt>
                <c:pt idx="47">
                  <c:v>5.0047969716044607</c:v>
                </c:pt>
                <c:pt idx="48">
                  <c:v>4.8170635538016349</c:v>
                </c:pt>
                <c:pt idx="49">
                  <c:v>4.6905461713509338</c:v>
                </c:pt>
                <c:pt idx="50">
                  <c:v>4.6234491963092585</c:v>
                </c:pt>
                <c:pt idx="51">
                  <c:v>4.6134725780565748</c:v>
                </c:pt>
                <c:pt idx="52">
                  <c:v>4.6578600649359592</c:v>
                </c:pt>
                <c:pt idx="53">
                  <c:v>4.753449576822014</c:v>
                </c:pt>
                <c:pt idx="54">
                  <c:v>4.8967251173455466</c:v>
                </c:pt>
                <c:pt idx="55">
                  <c:v>5.0838696296694472</c:v>
                </c:pt>
                <c:pt idx="56">
                  <c:v>5.310818220080459</c:v>
                </c:pt>
                <c:pt idx="57">
                  <c:v>5.5733111987701154</c:v>
                </c:pt>
                <c:pt idx="58">
                  <c:v>5.8669464165375862</c:v>
                </c:pt>
                <c:pt idx="59">
                  <c:v>6.1872304092513097</c:v>
                </c:pt>
                <c:pt idx="60">
                  <c:v>6.529627898236833</c:v>
                </c:pt>
                <c:pt idx="61">
                  <c:v>6.8896092337907113</c:v>
                </c:pt>
                <c:pt idx="62">
                  <c:v>7.2626954102289893</c:v>
                </c:pt>
                <c:pt idx="63">
                  <c:v>7.6445003237430642</c:v>
                </c:pt>
                <c:pt idx="64">
                  <c:v>8.0307699883440034</c:v>
                </c:pt>
                <c:pt idx="65">
                  <c:v>8.4174184698314551</c:v>
                </c:pt>
                <c:pt idx="66">
                  <c:v>8.8005603425462215</c:v>
                </c:pt>
                <c:pt idx="67">
                  <c:v>9.1765395181997871</c:v>
                </c:pt>
                <c:pt idx="68">
                  <c:v>9.5419543398886741</c:v>
                </c:pt>
                <c:pt idx="69">
                  <c:v>9.8936788770942314</c:v>
                </c:pt>
                <c:pt idx="70">
                  <c:v>10.22888039866857</c:v>
                </c:pt>
                <c:pt idx="71">
                  <c:v>10.545033040177504</c:v>
                </c:pt>
                <c:pt idx="72">
                  <c:v>10.839927719209216</c:v>
                </c:pt>
                <c:pt idx="73">
                  <c:v>11.111678387097253</c:v>
                </c:pt>
                <c:pt idx="74">
                  <c:v>11.358724737719914</c:v>
                </c:pt>
                <c:pt idx="75">
                  <c:v>11.579831523434242</c:v>
                </c:pt>
                <c:pt idx="76">
                  <c:v>11.774084654628513</c:v>
                </c:pt>
                <c:pt idx="77">
                  <c:v>11.940884282716786</c:v>
                </c:pt>
                <c:pt idx="78">
                  <c:v>12.079935086573476</c:v>
                </c:pt>
                <c:pt idx="79">
                  <c:v>12.191233999371596</c:v>
                </c:pt>
                <c:pt idx="80">
                  <c:v>12.275055626536094</c:v>
                </c:pt>
                <c:pt idx="81">
                  <c:v>12.331935616077006</c:v>
                </c:pt>
                <c:pt idx="82">
                  <c:v>12.362652249980105</c:v>
                </c:pt>
                <c:pt idx="83">
                  <c:v>12.368206529688246</c:v>
                </c:pt>
                <c:pt idx="84">
                  <c:v>12.349801030114097</c:v>
                </c:pt>
                <c:pt idx="85">
                  <c:v>12.308817795217516</c:v>
                </c:pt>
                <c:pt idx="86">
                  <c:v>12.246795544113589</c:v>
                </c:pt>
                <c:pt idx="87">
                  <c:v>12.16540645012372</c:v>
                </c:pt>
                <c:pt idx="88">
                  <c:v>12.06643274633211</c:v>
                </c:pt>
                <c:pt idx="89">
                  <c:v>11.951743400266759</c:v>
                </c:pt>
                <c:pt idx="90">
                  <c:v>11.823271087502006</c:v>
                </c:pt>
                <c:pt idx="91">
                  <c:v>11.682989679500473</c:v>
                </c:pt>
                <c:pt idx="92">
                  <c:v>11.532892445104011</c:v>
                </c:pt>
                <c:pt idx="93">
                  <c:v>11.37497114797633</c:v>
                </c:pt>
                <c:pt idx="94">
                  <c:v>11.211196204225272</c:v>
                </c:pt>
                <c:pt idx="95">
                  <c:v>11.043498045619515</c:v>
                </c:pt>
                <c:pt idx="96">
                  <c:v>10.87374981448785</c:v>
                </c:pt>
                <c:pt idx="97">
                  <c:v>10.703751496767888</c:v>
                </c:pt>
                <c:pt idx="98">
                  <c:v>10.535215579966247</c:v>
                </c:pt>
                <c:pt idx="99">
                  <c:v>10.369754303205026</c:v>
                </c:pt>
                <c:pt idx="100">
                  <c:v>10.208868547249814</c:v>
                </c:pt>
                <c:pt idx="101">
                  <c:v>10.053938393619866</c:v>
                </c:pt>
                <c:pt idx="102">
                  <c:v>9.9062153637352157</c:v>
                </c:pt>
                <c:pt idx="103">
                  <c:v>9.7668163317074459</c:v>
                </c:pt>
                <c:pt idx="104">
                  <c:v>9.636719087963991</c:v>
                </c:pt>
                <c:pt idx="105">
                  <c:v>9.5167595155280669</c:v>
                </c:pt>
                <c:pt idx="106">
                  <c:v>9.4076303265586603</c:v>
                </c:pt>
                <c:pt idx="107">
                  <c:v>9.3098812937721362</c:v>
                </c:pt>
                <c:pt idx="108">
                  <c:v>9.2239208996872168</c:v>
                </c:pt>
                <c:pt idx="109">
                  <c:v>9.1500193163096721</c:v>
                </c:pt>
                <c:pt idx="110">
                  <c:v>9.0883126189379073</c:v>
                </c:pt>
                <c:pt idx="111">
                  <c:v>9.0388081302453518</c:v>
                </c:pt>
                <c:pt idx="112">
                  <c:v>9.0013907846849719</c:v>
                </c:pt>
                <c:pt idx="113">
                  <c:v>8.975830398555761</c:v>
                </c:pt>
                <c:pt idx="114">
                  <c:v>8.9617897277474512</c:v>
                </c:pt>
                <c:pt idx="115">
                  <c:v>8.9588331932020839</c:v>
                </c:pt>
                <c:pt idx="116">
                  <c:v>8.9664361534519639</c:v>
                </c:pt>
                <c:pt idx="117">
                  <c:v>8.9839946041548302</c:v>
                </c:pt>
                <c:pt idx="118">
                  <c:v>9.0108351862810032</c:v>
                </c:pt>
                <c:pt idx="119">
                  <c:v>9.04622538743806</c:v>
                </c:pt>
                <c:pt idx="120">
                  <c:v>9.0893838246628818</c:v>
                </c:pt>
                <c:pt idx="121">
                  <c:v>9.139490501779834</c:v>
                </c:pt>
                <c:pt idx="122">
                  <c:v>9.1956969400231401</c:v>
                </c:pt>
                <c:pt idx="123">
                  <c:v>9.257136086954052</c:v>
                </c:pt>
                <c:pt idx="124">
                  <c:v>9.3229319156688746</c:v>
                </c:pt>
                <c:pt idx="125">
                  <c:v>9.3922086337912685</c:v>
                </c:pt>
                <c:pt idx="126">
                  <c:v>9.4640994296696306</c:v>
                </c:pt>
                <c:pt idx="127">
                  <c:v>9.5377546914573763</c:v>
                </c:pt>
                <c:pt idx="128">
                  <c:v>9.6123496432411617</c:v>
                </c:pt>
                <c:pt idx="129">
                  <c:v>9.6870913510033478</c:v>
                </c:pt>
                <c:pt idx="130">
                  <c:v>9.7612250598673889</c:v>
                </c:pt>
                <c:pt idx="131">
                  <c:v>9.8340398326895571</c:v>
                </c:pt>
                <c:pt idx="132">
                  <c:v>9.9048734685437196</c:v>
                </c:pt>
                <c:pt idx="133">
                  <c:v>9.9731166879197364</c:v>
                </c:pt>
                <c:pt idx="134">
                  <c:v>10.038216579447754</c:v>
                </c:pt>
                <c:pt idx="135">
                  <c:v>10.099679310604897</c:v>
                </c:pt>
                <c:pt idx="136">
                  <c:v>10.157072112098131</c:v>
                </c:pt>
                <c:pt idx="137">
                  <c:v>10.210024552395721</c:v>
                </c:pt>
                <c:pt idx="138">
                  <c:v>10.258229125154475</c:v>
                </c:pt>
                <c:pt idx="139">
                  <c:v>10.301441178023747</c:v>
                </c:pt>
                <c:pt idx="140">
                  <c:v>10.339478216469317</c:v>
                </c:pt>
                <c:pt idx="141">
                  <c:v>10.372218620827917</c:v>
                </c:pt>
                <c:pt idx="142">
                  <c:v>10.399599818760308</c:v>
                </c:pt>
                <c:pt idx="143">
                  <c:v>10.421615958608475</c:v>
                </c:pt>
                <c:pt idx="144">
                  <c:v>10.438315131878149</c:v>
                </c:pt>
                <c:pt idx="145">
                  <c:v>10.449796195165559</c:v>
                </c:pt>
                <c:pt idx="146">
                  <c:v>10.456205243336944</c:v>
                </c:pt>
                <c:pt idx="147">
                  <c:v>10.457731786666388</c:v>
                </c:pt>
                <c:pt idx="148">
                  <c:v>10.454604684962698</c:v>
                </c:pt>
                <c:pt idx="149">
                  <c:v>10.447087891494563</c:v>
                </c:pt>
                <c:pt idx="150">
                  <c:v>10.435476058784889</c:v>
                </c:pt>
                <c:pt idx="151">
                  <c:v>10.420090057122852</c:v>
                </c:pt>
                <c:pt idx="152">
                  <c:v>10.401272454972688</c:v>
                </c:pt>
                <c:pt idx="153">
                  <c:v>10.379383008380303</c:v>
                </c:pt>
                <c:pt idx="154">
                  <c:v>10.354794204033738</c:v>
                </c:pt>
                <c:pt idx="155">
                  <c:v>10.327886897864161</c:v>
                </c:pt>
                <c:pt idx="156">
                  <c:v>10.29904608802442</c:v>
                </c:pt>
                <c:pt idx="157">
                  <c:v>10.268656857796426</c:v>
                </c:pt>
                <c:pt idx="158">
                  <c:v>10.237100520501865</c:v>
                </c:pt>
                <c:pt idx="159">
                  <c:v>10.204750994867014</c:v>
                </c:pt>
                <c:pt idx="160">
                  <c:v>10.171971435565235</c:v>
                </c:pt>
                <c:pt idx="161">
                  <c:v>10.139111139872893</c:v>
                </c:pt>
                <c:pt idx="162">
                  <c:v>10.10650274756644</c:v>
                </c:pt>
                <c:pt idx="163">
                  <c:v>10.074459747399644</c:v>
                </c:pt>
                <c:pt idx="164">
                  <c:v>10.043274299767191</c:v>
                </c:pt>
                <c:pt idx="165">
                  <c:v>10.013215381518688</c:v>
                </c:pt>
                <c:pt idx="166">
                  <c:v>9.9845272553674249</c:v>
                </c:pt>
                <c:pt idx="167">
                  <c:v>9.9574282629700512</c:v>
                </c:pt>
                <c:pt idx="168">
                  <c:v>9.9321099375628439</c:v>
                </c:pt>
                <c:pt idx="169">
                  <c:v>9.9087364290503714</c:v>
                </c:pt>
                <c:pt idx="170">
                  <c:v>9.8874442316730171</c:v>
                </c:pt>
                <c:pt idx="171">
                  <c:v>9.8683422018477991</c:v>
                </c:pt>
                <c:pt idx="172">
                  <c:v>9.8515118514953652</c:v>
                </c:pt>
                <c:pt idx="173">
                  <c:v>9.8370079001455988</c:v>
                </c:pt>
                <c:pt idx="174">
                  <c:v>9.8248590673618654</c:v>
                </c:pt>
                <c:pt idx="175">
                  <c:v>9.8150690855436995</c:v>
                </c:pt>
                <c:pt idx="176">
                  <c:v>9.807617911961005</c:v>
                </c:pt>
                <c:pt idx="177">
                  <c:v>9.8024631179378368</c:v>
                </c:pt>
                <c:pt idx="178">
                  <c:v>9.7995414324364472</c:v>
                </c:pt>
                <c:pt idx="179">
                  <c:v>9.7987704168857626</c:v>
                </c:pt>
                <c:pt idx="180">
                  <c:v>9.800050247943755</c:v>
                </c:pt>
                <c:pt idx="181">
                  <c:v>9.8032655849694077</c:v>
                </c:pt>
                <c:pt idx="182">
                  <c:v>9.8082874992940869</c:v>
                </c:pt>
                <c:pt idx="183">
                  <c:v>9.8149754429095903</c:v>
                </c:pt>
                <c:pt idx="184">
                  <c:v>9.8231792349152229</c:v>
                </c:pt>
                <c:pt idx="185">
                  <c:v>9.8327410449714208</c:v>
                </c:pt>
                <c:pt idx="186">
                  <c:v>9.8434973540750956</c:v>
                </c:pt>
                <c:pt idx="187">
                  <c:v>9.855280874182835</c:v>
                </c:pt>
                <c:pt idx="188">
                  <c:v>9.8679224095433611</c:v>
                </c:pt>
                <c:pt idx="189">
                  <c:v>9.8812526440404245</c:v>
                </c:pt>
                <c:pt idx="190">
                  <c:v>9.8951038403722329</c:v>
                </c:pt>
                <c:pt idx="191">
                  <c:v>9.9093114384837264</c:v>
                </c:pt>
                <c:pt idx="192">
                  <c:v>9.9237155423048087</c:v>
                </c:pt>
                <c:pt idx="193">
                  <c:v>9.9381622855117886</c:v>
                </c:pt>
                <c:pt idx="194">
                  <c:v>9.9525050687033012</c:v>
                </c:pt>
                <c:pt idx="195">
                  <c:v>9.9666056620482077</c:v>
                </c:pt>
                <c:pt idx="196">
                  <c:v>9.9803351691053841</c:v>
                </c:pt>
                <c:pt idx="197">
                  <c:v>9.993574849118648</c:v>
                </c:pt>
                <c:pt idx="198">
                  <c:v>10.006216796640061</c:v>
                </c:pt>
                <c:pt idx="199">
                  <c:v>10.018164478819006</c:v>
                </c:pt>
                <c:pt idx="200">
                  <c:v>10.029333132100811</c:v>
                </c:pt>
              </c:numCache>
            </c:numRef>
          </c:yVal>
          <c:smooth val="1"/>
        </c:ser>
        <c:ser>
          <c:idx val="1"/>
          <c:order val="1"/>
          <c:tx>
            <c:v>uR</c:v>
          </c:tx>
          <c:spPr>
            <a:ln w="28575"/>
          </c:spPr>
          <c:marker>
            <c:symbol val="none"/>
          </c:marker>
          <c:xVal>
            <c:numRef>
              <c:f>'E3'!$A$20:$A$220</c:f>
              <c:numCache>
                <c:formatCode>General</c:formatCode>
                <c:ptCount val="201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9.0000000000000011E-3</c:v>
                </c:pt>
                <c:pt idx="10">
                  <c:v>1.0000000000000002E-2</c:v>
                </c:pt>
                <c:pt idx="11">
                  <c:v>1.1000000000000003E-2</c:v>
                </c:pt>
                <c:pt idx="12">
                  <c:v>1.2000000000000004E-2</c:v>
                </c:pt>
                <c:pt idx="13">
                  <c:v>1.3000000000000005E-2</c:v>
                </c:pt>
                <c:pt idx="14">
                  <c:v>1.4000000000000005E-2</c:v>
                </c:pt>
                <c:pt idx="15">
                  <c:v>1.5000000000000006E-2</c:v>
                </c:pt>
                <c:pt idx="16">
                  <c:v>1.6000000000000007E-2</c:v>
                </c:pt>
                <c:pt idx="17">
                  <c:v>1.7000000000000008E-2</c:v>
                </c:pt>
                <c:pt idx="18">
                  <c:v>1.8000000000000009E-2</c:v>
                </c:pt>
                <c:pt idx="19">
                  <c:v>1.900000000000001E-2</c:v>
                </c:pt>
                <c:pt idx="20">
                  <c:v>2.0000000000000011E-2</c:v>
                </c:pt>
                <c:pt idx="21">
                  <c:v>2.1000000000000012E-2</c:v>
                </c:pt>
                <c:pt idx="22">
                  <c:v>2.2000000000000013E-2</c:v>
                </c:pt>
                <c:pt idx="23">
                  <c:v>2.3000000000000013E-2</c:v>
                </c:pt>
                <c:pt idx="24">
                  <c:v>2.4000000000000014E-2</c:v>
                </c:pt>
                <c:pt idx="25">
                  <c:v>2.5000000000000015E-2</c:v>
                </c:pt>
                <c:pt idx="26">
                  <c:v>2.6000000000000016E-2</c:v>
                </c:pt>
                <c:pt idx="27">
                  <c:v>2.7000000000000017E-2</c:v>
                </c:pt>
                <c:pt idx="28">
                  <c:v>2.8000000000000018E-2</c:v>
                </c:pt>
                <c:pt idx="29">
                  <c:v>2.9000000000000019E-2</c:v>
                </c:pt>
                <c:pt idx="30">
                  <c:v>3.000000000000002E-2</c:v>
                </c:pt>
                <c:pt idx="31">
                  <c:v>3.1000000000000021E-2</c:v>
                </c:pt>
                <c:pt idx="32">
                  <c:v>3.2000000000000021E-2</c:v>
                </c:pt>
                <c:pt idx="33">
                  <c:v>3.3000000000000022E-2</c:v>
                </c:pt>
                <c:pt idx="34">
                  <c:v>3.4000000000000023E-2</c:v>
                </c:pt>
                <c:pt idx="35">
                  <c:v>3.5000000000000024E-2</c:v>
                </c:pt>
                <c:pt idx="36">
                  <c:v>3.6000000000000025E-2</c:v>
                </c:pt>
                <c:pt idx="37">
                  <c:v>3.7000000000000026E-2</c:v>
                </c:pt>
                <c:pt idx="38">
                  <c:v>3.8000000000000027E-2</c:v>
                </c:pt>
                <c:pt idx="39">
                  <c:v>3.9000000000000028E-2</c:v>
                </c:pt>
                <c:pt idx="40">
                  <c:v>4.0000000000000029E-2</c:v>
                </c:pt>
                <c:pt idx="41">
                  <c:v>4.1000000000000029E-2</c:v>
                </c:pt>
                <c:pt idx="42">
                  <c:v>4.200000000000003E-2</c:v>
                </c:pt>
                <c:pt idx="43">
                  <c:v>4.3000000000000031E-2</c:v>
                </c:pt>
                <c:pt idx="44">
                  <c:v>4.4000000000000032E-2</c:v>
                </c:pt>
                <c:pt idx="45">
                  <c:v>4.5000000000000033E-2</c:v>
                </c:pt>
                <c:pt idx="46">
                  <c:v>4.6000000000000034E-2</c:v>
                </c:pt>
                <c:pt idx="47">
                  <c:v>4.7000000000000035E-2</c:v>
                </c:pt>
                <c:pt idx="48">
                  <c:v>4.8000000000000036E-2</c:v>
                </c:pt>
                <c:pt idx="49">
                  <c:v>4.9000000000000037E-2</c:v>
                </c:pt>
                <c:pt idx="50">
                  <c:v>5.0000000000000037E-2</c:v>
                </c:pt>
                <c:pt idx="51">
                  <c:v>5.1000000000000038E-2</c:v>
                </c:pt>
                <c:pt idx="52">
                  <c:v>5.2000000000000039E-2</c:v>
                </c:pt>
                <c:pt idx="53">
                  <c:v>5.300000000000004E-2</c:v>
                </c:pt>
                <c:pt idx="54">
                  <c:v>5.4000000000000041E-2</c:v>
                </c:pt>
                <c:pt idx="55">
                  <c:v>5.5000000000000042E-2</c:v>
                </c:pt>
                <c:pt idx="56">
                  <c:v>5.6000000000000043E-2</c:v>
                </c:pt>
                <c:pt idx="57">
                  <c:v>5.7000000000000044E-2</c:v>
                </c:pt>
                <c:pt idx="58">
                  <c:v>5.8000000000000045E-2</c:v>
                </c:pt>
                <c:pt idx="59">
                  <c:v>5.9000000000000045E-2</c:v>
                </c:pt>
                <c:pt idx="60">
                  <c:v>6.0000000000000046E-2</c:v>
                </c:pt>
                <c:pt idx="61">
                  <c:v>6.1000000000000047E-2</c:v>
                </c:pt>
                <c:pt idx="62">
                  <c:v>6.2000000000000048E-2</c:v>
                </c:pt>
                <c:pt idx="63">
                  <c:v>6.3000000000000042E-2</c:v>
                </c:pt>
                <c:pt idx="64">
                  <c:v>6.4000000000000043E-2</c:v>
                </c:pt>
                <c:pt idx="65">
                  <c:v>6.5000000000000044E-2</c:v>
                </c:pt>
                <c:pt idx="66">
                  <c:v>6.6000000000000045E-2</c:v>
                </c:pt>
                <c:pt idx="67">
                  <c:v>6.7000000000000046E-2</c:v>
                </c:pt>
                <c:pt idx="68">
                  <c:v>6.8000000000000047E-2</c:v>
                </c:pt>
                <c:pt idx="69">
                  <c:v>6.9000000000000047E-2</c:v>
                </c:pt>
                <c:pt idx="70">
                  <c:v>7.0000000000000048E-2</c:v>
                </c:pt>
                <c:pt idx="71">
                  <c:v>7.1000000000000049E-2</c:v>
                </c:pt>
                <c:pt idx="72">
                  <c:v>7.200000000000005E-2</c:v>
                </c:pt>
                <c:pt idx="73">
                  <c:v>7.3000000000000051E-2</c:v>
                </c:pt>
                <c:pt idx="74">
                  <c:v>7.4000000000000052E-2</c:v>
                </c:pt>
                <c:pt idx="75">
                  <c:v>7.5000000000000053E-2</c:v>
                </c:pt>
                <c:pt idx="76">
                  <c:v>7.6000000000000054E-2</c:v>
                </c:pt>
                <c:pt idx="77">
                  <c:v>7.7000000000000055E-2</c:v>
                </c:pt>
                <c:pt idx="78">
                  <c:v>7.8000000000000055E-2</c:v>
                </c:pt>
                <c:pt idx="79">
                  <c:v>7.9000000000000056E-2</c:v>
                </c:pt>
                <c:pt idx="80">
                  <c:v>8.0000000000000057E-2</c:v>
                </c:pt>
                <c:pt idx="81">
                  <c:v>8.1000000000000058E-2</c:v>
                </c:pt>
                <c:pt idx="82">
                  <c:v>8.2000000000000059E-2</c:v>
                </c:pt>
                <c:pt idx="83">
                  <c:v>8.300000000000006E-2</c:v>
                </c:pt>
                <c:pt idx="84">
                  <c:v>8.4000000000000061E-2</c:v>
                </c:pt>
                <c:pt idx="85">
                  <c:v>8.5000000000000062E-2</c:v>
                </c:pt>
                <c:pt idx="86">
                  <c:v>8.6000000000000063E-2</c:v>
                </c:pt>
                <c:pt idx="87">
                  <c:v>8.7000000000000063E-2</c:v>
                </c:pt>
                <c:pt idx="88">
                  <c:v>8.8000000000000064E-2</c:v>
                </c:pt>
                <c:pt idx="89">
                  <c:v>8.9000000000000065E-2</c:v>
                </c:pt>
                <c:pt idx="90">
                  <c:v>9.0000000000000066E-2</c:v>
                </c:pt>
                <c:pt idx="91">
                  <c:v>9.1000000000000067E-2</c:v>
                </c:pt>
                <c:pt idx="92">
                  <c:v>9.2000000000000068E-2</c:v>
                </c:pt>
                <c:pt idx="93">
                  <c:v>9.3000000000000069E-2</c:v>
                </c:pt>
                <c:pt idx="94">
                  <c:v>9.400000000000007E-2</c:v>
                </c:pt>
                <c:pt idx="95">
                  <c:v>9.500000000000007E-2</c:v>
                </c:pt>
                <c:pt idx="96">
                  <c:v>9.6000000000000071E-2</c:v>
                </c:pt>
                <c:pt idx="97">
                  <c:v>9.7000000000000072E-2</c:v>
                </c:pt>
                <c:pt idx="98">
                  <c:v>9.8000000000000073E-2</c:v>
                </c:pt>
                <c:pt idx="99">
                  <c:v>9.9000000000000074E-2</c:v>
                </c:pt>
                <c:pt idx="100">
                  <c:v>0.10000000000000007</c:v>
                </c:pt>
                <c:pt idx="101">
                  <c:v>0.10100000000000008</c:v>
                </c:pt>
                <c:pt idx="102">
                  <c:v>0.10200000000000008</c:v>
                </c:pt>
                <c:pt idx="103">
                  <c:v>0.10300000000000008</c:v>
                </c:pt>
                <c:pt idx="104">
                  <c:v>0.10400000000000008</c:v>
                </c:pt>
                <c:pt idx="105">
                  <c:v>0.10500000000000008</c:v>
                </c:pt>
                <c:pt idx="106">
                  <c:v>0.10600000000000008</c:v>
                </c:pt>
                <c:pt idx="107">
                  <c:v>0.10700000000000008</c:v>
                </c:pt>
                <c:pt idx="108">
                  <c:v>0.10800000000000008</c:v>
                </c:pt>
                <c:pt idx="109">
                  <c:v>0.10900000000000008</c:v>
                </c:pt>
                <c:pt idx="110">
                  <c:v>0.11000000000000008</c:v>
                </c:pt>
                <c:pt idx="111">
                  <c:v>0.11100000000000008</c:v>
                </c:pt>
                <c:pt idx="112">
                  <c:v>0.11200000000000009</c:v>
                </c:pt>
                <c:pt idx="113">
                  <c:v>0.11300000000000009</c:v>
                </c:pt>
                <c:pt idx="114">
                  <c:v>0.11400000000000009</c:v>
                </c:pt>
                <c:pt idx="115">
                  <c:v>0.11500000000000009</c:v>
                </c:pt>
                <c:pt idx="116">
                  <c:v>0.11600000000000009</c:v>
                </c:pt>
                <c:pt idx="117">
                  <c:v>0.11700000000000009</c:v>
                </c:pt>
                <c:pt idx="118">
                  <c:v>0.11800000000000009</c:v>
                </c:pt>
                <c:pt idx="119">
                  <c:v>0.11900000000000009</c:v>
                </c:pt>
                <c:pt idx="120">
                  <c:v>0.12000000000000009</c:v>
                </c:pt>
                <c:pt idx="121">
                  <c:v>0.12100000000000009</c:v>
                </c:pt>
                <c:pt idx="122">
                  <c:v>0.12200000000000009</c:v>
                </c:pt>
                <c:pt idx="123">
                  <c:v>0.1230000000000001</c:v>
                </c:pt>
                <c:pt idx="124">
                  <c:v>0.1240000000000001</c:v>
                </c:pt>
                <c:pt idx="125">
                  <c:v>0.12500000000000008</c:v>
                </c:pt>
                <c:pt idx="126">
                  <c:v>0.12600000000000008</c:v>
                </c:pt>
                <c:pt idx="127">
                  <c:v>0.12700000000000009</c:v>
                </c:pt>
                <c:pt idx="128">
                  <c:v>0.12800000000000009</c:v>
                </c:pt>
                <c:pt idx="129">
                  <c:v>0.12900000000000009</c:v>
                </c:pt>
                <c:pt idx="130">
                  <c:v>0.13000000000000009</c:v>
                </c:pt>
                <c:pt idx="131">
                  <c:v>0.13100000000000009</c:v>
                </c:pt>
                <c:pt idx="132">
                  <c:v>0.13200000000000009</c:v>
                </c:pt>
                <c:pt idx="133">
                  <c:v>0.13300000000000009</c:v>
                </c:pt>
                <c:pt idx="134">
                  <c:v>0.13400000000000009</c:v>
                </c:pt>
                <c:pt idx="135">
                  <c:v>0.13500000000000009</c:v>
                </c:pt>
                <c:pt idx="136">
                  <c:v>0.13600000000000009</c:v>
                </c:pt>
                <c:pt idx="137">
                  <c:v>0.13700000000000009</c:v>
                </c:pt>
                <c:pt idx="138">
                  <c:v>0.13800000000000009</c:v>
                </c:pt>
                <c:pt idx="139">
                  <c:v>0.1390000000000001</c:v>
                </c:pt>
                <c:pt idx="140">
                  <c:v>0.1400000000000001</c:v>
                </c:pt>
                <c:pt idx="141">
                  <c:v>0.1410000000000001</c:v>
                </c:pt>
                <c:pt idx="142">
                  <c:v>0.1420000000000001</c:v>
                </c:pt>
                <c:pt idx="143">
                  <c:v>0.1430000000000001</c:v>
                </c:pt>
                <c:pt idx="144">
                  <c:v>0.1440000000000001</c:v>
                </c:pt>
                <c:pt idx="145">
                  <c:v>0.1450000000000001</c:v>
                </c:pt>
                <c:pt idx="146">
                  <c:v>0.1460000000000001</c:v>
                </c:pt>
                <c:pt idx="147">
                  <c:v>0.1470000000000001</c:v>
                </c:pt>
                <c:pt idx="148">
                  <c:v>0.1480000000000001</c:v>
                </c:pt>
                <c:pt idx="149">
                  <c:v>0.1490000000000001</c:v>
                </c:pt>
                <c:pt idx="150">
                  <c:v>0.15000000000000011</c:v>
                </c:pt>
                <c:pt idx="151">
                  <c:v>0.15100000000000011</c:v>
                </c:pt>
                <c:pt idx="152">
                  <c:v>0.15200000000000011</c:v>
                </c:pt>
                <c:pt idx="153">
                  <c:v>0.15300000000000011</c:v>
                </c:pt>
                <c:pt idx="154">
                  <c:v>0.15400000000000011</c:v>
                </c:pt>
                <c:pt idx="155">
                  <c:v>0.15500000000000011</c:v>
                </c:pt>
                <c:pt idx="156">
                  <c:v>0.15600000000000011</c:v>
                </c:pt>
                <c:pt idx="157">
                  <c:v>0.15700000000000011</c:v>
                </c:pt>
                <c:pt idx="158">
                  <c:v>0.15800000000000011</c:v>
                </c:pt>
                <c:pt idx="159">
                  <c:v>0.15900000000000011</c:v>
                </c:pt>
                <c:pt idx="160">
                  <c:v>0.16000000000000011</c:v>
                </c:pt>
                <c:pt idx="161">
                  <c:v>0.16100000000000012</c:v>
                </c:pt>
                <c:pt idx="162">
                  <c:v>0.16200000000000012</c:v>
                </c:pt>
                <c:pt idx="163">
                  <c:v>0.16300000000000012</c:v>
                </c:pt>
                <c:pt idx="164">
                  <c:v>0.16400000000000012</c:v>
                </c:pt>
                <c:pt idx="165">
                  <c:v>0.16500000000000012</c:v>
                </c:pt>
                <c:pt idx="166">
                  <c:v>0.16600000000000012</c:v>
                </c:pt>
                <c:pt idx="167">
                  <c:v>0.16700000000000012</c:v>
                </c:pt>
                <c:pt idx="168">
                  <c:v>0.16800000000000012</c:v>
                </c:pt>
                <c:pt idx="169">
                  <c:v>0.16900000000000012</c:v>
                </c:pt>
                <c:pt idx="170">
                  <c:v>0.17000000000000012</c:v>
                </c:pt>
                <c:pt idx="171">
                  <c:v>0.17100000000000012</c:v>
                </c:pt>
                <c:pt idx="172">
                  <c:v>0.17200000000000013</c:v>
                </c:pt>
                <c:pt idx="173">
                  <c:v>0.17300000000000013</c:v>
                </c:pt>
                <c:pt idx="174">
                  <c:v>0.17400000000000013</c:v>
                </c:pt>
                <c:pt idx="175">
                  <c:v>0.17500000000000013</c:v>
                </c:pt>
                <c:pt idx="176">
                  <c:v>0.17600000000000013</c:v>
                </c:pt>
                <c:pt idx="177">
                  <c:v>0.17700000000000013</c:v>
                </c:pt>
                <c:pt idx="178">
                  <c:v>0.17800000000000013</c:v>
                </c:pt>
                <c:pt idx="179">
                  <c:v>0.17900000000000013</c:v>
                </c:pt>
                <c:pt idx="180">
                  <c:v>0.18000000000000013</c:v>
                </c:pt>
                <c:pt idx="181">
                  <c:v>0.18100000000000013</c:v>
                </c:pt>
                <c:pt idx="182">
                  <c:v>0.18200000000000013</c:v>
                </c:pt>
                <c:pt idx="183">
                  <c:v>0.18300000000000013</c:v>
                </c:pt>
                <c:pt idx="184">
                  <c:v>0.18400000000000014</c:v>
                </c:pt>
                <c:pt idx="185">
                  <c:v>0.18500000000000014</c:v>
                </c:pt>
                <c:pt idx="186">
                  <c:v>0.18600000000000014</c:v>
                </c:pt>
                <c:pt idx="187">
                  <c:v>0.18700000000000014</c:v>
                </c:pt>
                <c:pt idx="188">
                  <c:v>0.18800000000000014</c:v>
                </c:pt>
                <c:pt idx="189">
                  <c:v>0.18900000000000014</c:v>
                </c:pt>
                <c:pt idx="190">
                  <c:v>0.19000000000000014</c:v>
                </c:pt>
                <c:pt idx="191">
                  <c:v>0.19100000000000014</c:v>
                </c:pt>
                <c:pt idx="192">
                  <c:v>0.19200000000000014</c:v>
                </c:pt>
                <c:pt idx="193">
                  <c:v>0.19300000000000014</c:v>
                </c:pt>
                <c:pt idx="194">
                  <c:v>0.19400000000000014</c:v>
                </c:pt>
                <c:pt idx="195">
                  <c:v>0.19500000000000015</c:v>
                </c:pt>
                <c:pt idx="196">
                  <c:v>0.19600000000000015</c:v>
                </c:pt>
                <c:pt idx="197">
                  <c:v>0.19700000000000015</c:v>
                </c:pt>
                <c:pt idx="198">
                  <c:v>0.19800000000000015</c:v>
                </c:pt>
                <c:pt idx="199">
                  <c:v>0.19900000000000015</c:v>
                </c:pt>
                <c:pt idx="200">
                  <c:v>0.20000000000000015</c:v>
                </c:pt>
              </c:numCache>
            </c:numRef>
          </c:xVal>
          <c:yVal>
            <c:numRef>
              <c:f>'E3'!$D$20:$D$220</c:f>
              <c:numCache>
                <c:formatCode>0.000</c:formatCode>
                <c:ptCount val="201"/>
                <c:pt idx="0">
                  <c:v>10</c:v>
                </c:pt>
                <c:pt idx="1">
                  <c:v>10</c:v>
                </c:pt>
                <c:pt idx="2">
                  <c:v>9.9</c:v>
                </c:pt>
                <c:pt idx="3">
                  <c:v>9.7060000000000013</c:v>
                </c:pt>
                <c:pt idx="4">
                  <c:v>9.4246400000000001</c:v>
                </c:pt>
                <c:pt idx="5">
                  <c:v>9.0631016000000013</c:v>
                </c:pt>
                <c:pt idx="6">
                  <c:v>8.6290091039999997</c:v>
                </c:pt>
                <c:pt idx="7">
                  <c:v>8.1303311417599993</c:v>
                </c:pt>
                <c:pt idx="8">
                  <c:v>7.5752837662143993</c:v>
                </c:pt>
                <c:pt idx="9">
                  <c:v>6.9722359217839358</c:v>
                </c:pt>
                <c:pt idx="10">
                  <c:v>6.3296181103571545</c:v>
                </c:pt>
                <c:pt idx="11">
                  <c:v>5.6558350083981423</c:v>
                </c:pt>
                <c:pt idx="12">
                  <c:v>4.9591827114530984</c:v>
                </c:pt>
                <c:pt idx="13">
                  <c:v>4.2477712022407763</c:v>
                </c:pt>
                <c:pt idx="14">
                  <c:v>3.5294525564666626</c:v>
                </c:pt>
                <c:pt idx="15">
                  <c:v>2.8117553174165879</c:v>
                </c:pt>
                <c:pt idx="16">
                  <c:v>2.1018253871448511</c:v>
                </c:pt>
                <c:pt idx="17">
                  <c:v>1.4063736995152527</c:v>
                </c:pt>
                <c:pt idx="18">
                  <c:v>0.73163085927198168</c:v>
                </c:pt>
                <c:pt idx="19">
                  <c:v>8.3308852448154419E-2</c:v>
                </c:pt>
                <c:pt idx="20">
                  <c:v>-0.53343014255896304</c:v>
                </c:pt>
                <c:pt idx="21">
                  <c:v>-1.113997886390135</c:v>
                </c:pt>
                <c:pt idx="22">
                  <c:v>-1.6543972641658471</c:v>
                </c:pt>
                <c:pt idx="23">
                  <c:v>-2.1512327004111151</c:v>
                </c:pt>
                <c:pt idx="24">
                  <c:v>-2.6017140378400083</c:v>
                </c:pt>
                <c:pt idx="25">
                  <c:v>-3.0036541680190569</c:v>
                </c:pt>
                <c:pt idx="26">
                  <c:v>-3.3554607500089628</c:v>
                </c:pt>
                <c:pt idx="27">
                  <c:v>-3.6561223953992839</c:v>
                </c:pt>
                <c:pt idx="28">
                  <c:v>-3.905189734566096</c:v>
                </c:pt>
                <c:pt idx="29">
                  <c:v>-4.1027518094289057</c:v>
                </c:pt>
                <c:pt idx="30">
                  <c:v>-4.2494082624542875</c:v>
                </c:pt>
                <c:pt idx="31">
                  <c:v>-4.3462378102038564</c:v>
                </c:pt>
                <c:pt idx="32">
                  <c:v>-4.394763502463908</c:v>
                </c:pt>
                <c:pt idx="33">
                  <c:v>-4.3969152750863181</c:v>
                </c:pt>
                <c:pt idx="34">
                  <c:v>-4.3549903063267443</c:v>
                </c:pt>
                <c:pt idx="35">
                  <c:v>-4.2716116829418826</c:v>
                </c:pt>
                <c:pt idx="36">
                  <c:v>-4.1496858738968445</c:v>
                </c:pt>
                <c:pt idx="37">
                  <c:v>-3.9923594965650899</c:v>
                </c:pt>
                <c:pt idx="38">
                  <c:v>-3.8029758431342722</c:v>
                </c:pt>
                <c:pt idx="39">
                  <c:v>-3.5850316139436527</c:v>
                </c:pt>
                <c:pt idx="40">
                  <c:v>-3.3421342800731271</c:v>
                </c:pt>
                <c:pt idx="41">
                  <c:v>-3.0779604700953969</c:v>
                </c:pt>
                <c:pt idx="42">
                  <c:v>-2.7962157459155996</c:v>
                </c:pt>
                <c:pt idx="43">
                  <c:v>-2.5005961004856356</c:v>
                </c:pt>
                <c:pt idx="44">
                  <c:v>-2.1947514763223137</c:v>
                </c:pt>
                <c:pt idx="45">
                  <c:v>-1.8822515686039352</c:v>
                </c:pt>
                <c:pt idx="46">
                  <c:v>-1.566554140585436</c:v>
                </c:pt>
                <c:pt idx="47">
                  <c:v>-1.2509760425620071</c:v>
                </c:pt>
                <c:pt idx="48">
                  <c:v>-0.93866708901412976</c:v>
                </c:pt>
                <c:pt idx="49">
                  <c:v>-0.63258691225350494</c:v>
                </c:pt>
                <c:pt idx="50">
                  <c:v>-0.33548487520837639</c:v>
                </c:pt>
                <c:pt idx="51">
                  <c:v>-4.9883091263420519E-2</c:v>
                </c:pt>
                <c:pt idx="52">
                  <c:v>0.22193743439692182</c:v>
                </c:pt>
                <c:pt idx="53">
                  <c:v>0.47794755943027772</c:v>
                </c:pt>
                <c:pt idx="54">
                  <c:v>0.71637770261766309</c:v>
                </c:pt>
                <c:pt idx="55">
                  <c:v>0.93572256161950262</c:v>
                </c:pt>
                <c:pt idx="56">
                  <c:v>1.1347429520550549</c:v>
                </c:pt>
                <c:pt idx="57">
                  <c:v>1.3124648934482792</c:v>
                </c:pt>
                <c:pt idx="58">
                  <c:v>1.4681760888373596</c:v>
                </c:pt>
                <c:pt idx="59">
                  <c:v>1.6014199635686122</c:v>
                </c:pt>
                <c:pt idx="60">
                  <c:v>1.7119874449276162</c:v>
                </c:pt>
                <c:pt idx="61">
                  <c:v>1.7999066777693937</c:v>
                </c:pt>
                <c:pt idx="62">
                  <c:v>1.8654308821913885</c:v>
                </c:pt>
                <c:pt idx="63">
                  <c:v>1.9090245675703696</c:v>
                </c:pt>
                <c:pt idx="64">
                  <c:v>1.9313483230046982</c:v>
                </c:pt>
                <c:pt idx="65">
                  <c:v>1.9332424074372629</c:v>
                </c:pt>
                <c:pt idx="66">
                  <c:v>1.9157093635738272</c:v>
                </c:pt>
                <c:pt idx="67">
                  <c:v>1.8798958782678246</c:v>
                </c:pt>
                <c:pt idx="68">
                  <c:v>1.8270741084444442</c:v>
                </c:pt>
                <c:pt idx="69">
                  <c:v>1.7586226860277883</c:v>
                </c:pt>
                <c:pt idx="70">
                  <c:v>1.6760076078716872</c:v>
                </c:pt>
                <c:pt idx="71">
                  <c:v>1.5807632075446745</c:v>
                </c:pt>
                <c:pt idx="72">
                  <c:v>1.4744733951585656</c:v>
                </c:pt>
                <c:pt idx="73">
                  <c:v>1.3587533394401765</c:v>
                </c:pt>
                <c:pt idx="74">
                  <c:v>1.235231753113305</c:v>
                </c:pt>
                <c:pt idx="75">
                  <c:v>1.1055339285716441</c:v>
                </c:pt>
                <c:pt idx="76">
                  <c:v>0.97126565597134973</c:v>
                </c:pt>
                <c:pt idx="77">
                  <c:v>0.83399814044135667</c:v>
                </c:pt>
                <c:pt idx="78">
                  <c:v>0.69525401928344954</c:v>
                </c:pt>
                <c:pt idx="79">
                  <c:v>0.55649456399060315</c:v>
                </c:pt>
                <c:pt idx="80">
                  <c:v>0.41910813582249323</c:v>
                </c:pt>
                <c:pt idx="81">
                  <c:v>0.28439994770456389</c:v>
                </c:pt>
                <c:pt idx="82">
                  <c:v>0.1535831695154854</c:v>
                </c:pt>
                <c:pt idx="83">
                  <c:v>2.7771398540705865E-2</c:v>
                </c:pt>
                <c:pt idx="84">
                  <c:v>-9.2027497870741715E-2</c:v>
                </c:pt>
                <c:pt idx="85">
                  <c:v>-0.2049161744829095</c:v>
                </c:pt>
                <c:pt idx="86">
                  <c:v>-0.31011125551963992</c:v>
                </c:pt>
                <c:pt idx="87">
                  <c:v>-0.40694546994933734</c:v>
                </c:pt>
                <c:pt idx="88">
                  <c:v>-0.4948685189580565</c:v>
                </c:pt>
                <c:pt idx="89">
                  <c:v>-0.57344673032675919</c:v>
                </c:pt>
                <c:pt idx="90">
                  <c:v>-0.64236156382375909</c:v>
                </c:pt>
                <c:pt idx="91">
                  <c:v>-0.70140704000767151</c:v>
                </c:pt>
                <c:pt idx="92">
                  <c:v>-0.75048617198231149</c:v>
                </c:pt>
                <c:pt idx="93">
                  <c:v>-0.78960648563839653</c:v>
                </c:pt>
                <c:pt idx="94">
                  <c:v>-0.81887471875529316</c:v>
                </c:pt>
                <c:pt idx="95">
                  <c:v>-0.83849079302879215</c:v>
                </c:pt>
                <c:pt idx="96">
                  <c:v>-0.84874115565832831</c:v>
                </c:pt>
                <c:pt idx="97">
                  <c:v>-0.84999158859980439</c:v>
                </c:pt>
                <c:pt idx="98">
                  <c:v>-0.84267958400820864</c:v>
                </c:pt>
                <c:pt idx="99">
                  <c:v>-0.82730638380611055</c:v>
                </c:pt>
                <c:pt idx="100">
                  <c:v>-0.80442877977605631</c:v>
                </c:pt>
                <c:pt idx="101">
                  <c:v>-0.7746507681497441</c:v>
                </c:pt>
                <c:pt idx="102">
                  <c:v>-0.73861514942325024</c:v>
                </c:pt>
                <c:pt idx="103">
                  <c:v>-0.69699516013884855</c:v>
                </c:pt>
                <c:pt idx="104">
                  <c:v>-0.6504862187172783</c:v>
                </c:pt>
                <c:pt idx="105">
                  <c:v>-0.59979786217961395</c:v>
                </c:pt>
                <c:pt idx="106">
                  <c:v>-0.54564594484703666</c:v>
                </c:pt>
                <c:pt idx="107">
                  <c:v>-0.4887451639326178</c:v>
                </c:pt>
                <c:pt idx="108">
                  <c:v>-0.42980197042459367</c:v>
                </c:pt>
                <c:pt idx="109">
                  <c:v>-0.36950791688772483</c:v>
                </c:pt>
                <c:pt idx="110">
                  <c:v>-0.3085334868588222</c:v>
                </c:pt>
                <c:pt idx="111">
                  <c:v>-0.24752244346277646</c:v>
                </c:pt>
                <c:pt idx="112">
                  <c:v>-0.18708672780190527</c:v>
                </c:pt>
                <c:pt idx="113">
                  <c:v>-0.1278019306460586</c:v>
                </c:pt>
                <c:pt idx="114">
                  <c:v>-7.0203354041543764E-2</c:v>
                </c:pt>
                <c:pt idx="115">
                  <c:v>-1.4782672726839134E-2</c:v>
                </c:pt>
                <c:pt idx="116">
                  <c:v>3.8014801249398662E-2</c:v>
                </c:pt>
                <c:pt idx="117">
                  <c:v>8.7792253514330565E-2</c:v>
                </c:pt>
                <c:pt idx="118">
                  <c:v>0.13420291063087258</c:v>
                </c:pt>
                <c:pt idx="119">
                  <c:v>0.17695100578527881</c:v>
                </c:pt>
                <c:pt idx="120">
                  <c:v>0.21579218612411186</c:v>
                </c:pt>
                <c:pt idx="121">
                  <c:v>0.25053338558476218</c:v>
                </c:pt>
                <c:pt idx="122">
                  <c:v>0.28103219121653239</c:v>
                </c:pt>
                <c:pt idx="123">
                  <c:v>0.3071957346545488</c:v>
                </c:pt>
                <c:pt idx="124">
                  <c:v>0.32897914357411873</c:v>
                </c:pt>
                <c:pt idx="125">
                  <c:v>0.34638359061196905</c:v>
                </c:pt>
                <c:pt idx="126">
                  <c:v>0.35945397939180718</c:v>
                </c:pt>
                <c:pt idx="127">
                  <c:v>0.36827630893873531</c:v>
                </c:pt>
                <c:pt idx="128">
                  <c:v>0.37297475891892973</c:v>
                </c:pt>
                <c:pt idx="129">
                  <c:v>0.37370853881092508</c:v>
                </c:pt>
                <c:pt idx="130">
                  <c:v>0.3706685443202114</c:v>
                </c:pt>
                <c:pt idx="131">
                  <c:v>0.36407386411083137</c:v>
                </c:pt>
                <c:pt idx="132">
                  <c:v>0.3541681792708119</c:v>
                </c:pt>
                <c:pt idx="133">
                  <c:v>0.34121609688008536</c:v>
                </c:pt>
                <c:pt idx="134">
                  <c:v>0.3254994576400943</c:v>
                </c:pt>
                <c:pt idx="135">
                  <c:v>0.30731365578570191</c:v>
                </c:pt>
                <c:pt idx="136">
                  <c:v>0.28696400746617196</c:v>
                </c:pt>
                <c:pt idx="137">
                  <c:v>0.26476220148795676</c:v>
                </c:pt>
                <c:pt idx="138">
                  <c:v>0.24102286379377291</c:v>
                </c:pt>
                <c:pt idx="139">
                  <c:v>0.21606026434636047</c:v>
                </c:pt>
                <c:pt idx="140">
                  <c:v>0.19018519222785507</c:v>
                </c:pt>
                <c:pt idx="141">
                  <c:v>0.16370202179299653</c:v>
                </c:pt>
                <c:pt idx="142">
                  <c:v>0.13690598966195083</c:v>
                </c:pt>
                <c:pt idx="143">
                  <c:v>0.1100806992408379</c:v>
                </c:pt>
                <c:pt idx="144">
                  <c:v>8.3495866348372236E-2</c:v>
                </c:pt>
                <c:pt idx="145">
                  <c:v>5.7405316437046217E-2</c:v>
                </c:pt>
                <c:pt idx="146">
                  <c:v>3.2045240856915923E-2</c:v>
                </c:pt>
                <c:pt idx="147">
                  <c:v>7.6327166472228798E-3</c:v>
                </c:pt>
                <c:pt idx="148">
                  <c:v>-1.5635508518457644E-2</c:v>
                </c:pt>
                <c:pt idx="149">
                  <c:v>-3.7583967340669683E-2</c:v>
                </c:pt>
                <c:pt idx="150">
                  <c:v>-5.8059163548364365E-2</c:v>
                </c:pt>
                <c:pt idx="151">
                  <c:v>-7.6930008310190617E-2</c:v>
                </c:pt>
                <c:pt idx="152">
                  <c:v>-9.4088010750823695E-2</c:v>
                </c:pt>
                <c:pt idx="153">
                  <c:v>-0.1094472329619169</c:v>
                </c:pt>
                <c:pt idx="154">
                  <c:v>-0.1229440217328362</c:v>
                </c:pt>
                <c:pt idx="155">
                  <c:v>-0.13453653084788125</c:v>
                </c:pt>
                <c:pt idx="156">
                  <c:v>-0.14420404919869523</c:v>
                </c:pt>
                <c:pt idx="157">
                  <c:v>-0.15194615113998147</c:v>
                </c:pt>
                <c:pt idx="158">
                  <c:v>-0.15778168647280372</c:v>
                </c:pt>
                <c:pt idx="159">
                  <c:v>-0.16174762817425678</c:v>
                </c:pt>
                <c:pt idx="160">
                  <c:v>-0.16389779650889463</c:v>
                </c:pt>
                <c:pt idx="161">
                  <c:v>-0.16430147846171161</c:v>
                </c:pt>
                <c:pt idx="162">
                  <c:v>-0.16304196153227074</c:v>
                </c:pt>
                <c:pt idx="163">
                  <c:v>-0.16021500083397922</c:v>
                </c:pt>
                <c:pt idx="164">
                  <c:v>-0.15592723816226242</c:v>
                </c:pt>
                <c:pt idx="165">
                  <c:v>-0.15029459124250888</c:v>
                </c:pt>
                <c:pt idx="166">
                  <c:v>-0.1434406307563178</c:v>
                </c:pt>
                <c:pt idx="167">
                  <c:v>-0.13549496198687314</c:v>
                </c:pt>
                <c:pt idx="168">
                  <c:v>-0.126591627036032</c:v>
                </c:pt>
                <c:pt idx="169">
                  <c:v>-0.11686754256237263</c:v>
                </c:pt>
                <c:pt idx="170">
                  <c:v>-0.10646098688677257</c:v>
                </c:pt>
                <c:pt idx="171">
                  <c:v>-9.5510149126084742E-2</c:v>
                </c:pt>
                <c:pt idx="172">
                  <c:v>-8.4151751762170462E-2</c:v>
                </c:pt>
                <c:pt idx="173">
                  <c:v>-7.2519756748830169E-2</c:v>
                </c:pt>
                <c:pt idx="174">
                  <c:v>-6.0744163918668583E-2</c:v>
                </c:pt>
                <c:pt idx="175">
                  <c:v>-4.8949909090828428E-2</c:v>
                </c:pt>
                <c:pt idx="176">
                  <c:v>-3.7255867913472004E-2</c:v>
                </c:pt>
                <c:pt idx="177">
                  <c:v>-2.5773970115848619E-2</c:v>
                </c:pt>
                <c:pt idx="178">
                  <c:v>-1.4608427506948048E-2</c:v>
                </c:pt>
                <c:pt idx="179">
                  <c:v>-3.8550777534230038E-3</c:v>
                </c:pt>
                <c:pt idx="180">
                  <c:v>6.3991552899600171E-3</c:v>
                </c:pt>
                <c:pt idx="181">
                  <c:v>1.6076685128274246E-2</c:v>
                </c:pt>
                <c:pt idx="182">
                  <c:v>2.5109571623390156E-2</c:v>
                </c:pt>
                <c:pt idx="183">
                  <c:v>3.3439718077516264E-2</c:v>
                </c:pt>
                <c:pt idx="184">
                  <c:v>4.1018960028160897E-2</c:v>
                </c:pt>
                <c:pt idx="185">
                  <c:v>4.7809050280991687E-2</c:v>
                </c:pt>
                <c:pt idx="186">
                  <c:v>5.3781545518371103E-2</c:v>
                </c:pt>
                <c:pt idx="187">
                  <c:v>5.8917600538697781E-2</c:v>
                </c:pt>
                <c:pt idx="188">
                  <c:v>6.3207676802621168E-2</c:v>
                </c:pt>
                <c:pt idx="189">
                  <c:v>6.6651172485322055E-2</c:v>
                </c:pt>
                <c:pt idx="190">
                  <c:v>6.9255981659034724E-2</c:v>
                </c:pt>
                <c:pt idx="191">
                  <c:v>7.1037990557471328E-2</c:v>
                </c:pt>
                <c:pt idx="192">
                  <c:v>7.2020519105411449E-2</c:v>
                </c:pt>
                <c:pt idx="193">
                  <c:v>7.2233716034900461E-2</c:v>
                </c:pt>
                <c:pt idx="194">
                  <c:v>7.1713915957566057E-2</c:v>
                </c:pt>
                <c:pt idx="195">
                  <c:v>7.0502966724522664E-2</c:v>
                </c:pt>
                <c:pt idx="196">
                  <c:v>6.8647535285886185E-2</c:v>
                </c:pt>
                <c:pt idx="197">
                  <c:v>6.6198400066322619E-2</c:v>
                </c:pt>
                <c:pt idx="198">
                  <c:v>6.320973760707406E-2</c:v>
                </c:pt>
                <c:pt idx="199">
                  <c:v>5.9738410894717285E-2</c:v>
                </c:pt>
                <c:pt idx="200">
                  <c:v>5.5843266409031138E-2</c:v>
                </c:pt>
              </c:numCache>
            </c:numRef>
          </c:yVal>
          <c:smooth val="1"/>
        </c:ser>
        <c:ser>
          <c:idx val="2"/>
          <c:order val="2"/>
          <c:tx>
            <c:v>uL</c:v>
          </c:tx>
          <c:spPr>
            <a:ln w="28575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'E3'!$A$20:$A$220</c:f>
              <c:numCache>
                <c:formatCode>General</c:formatCode>
                <c:ptCount val="201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9.0000000000000011E-3</c:v>
                </c:pt>
                <c:pt idx="10">
                  <c:v>1.0000000000000002E-2</c:v>
                </c:pt>
                <c:pt idx="11">
                  <c:v>1.1000000000000003E-2</c:v>
                </c:pt>
                <c:pt idx="12">
                  <c:v>1.2000000000000004E-2</c:v>
                </c:pt>
                <c:pt idx="13">
                  <c:v>1.3000000000000005E-2</c:v>
                </c:pt>
                <c:pt idx="14">
                  <c:v>1.4000000000000005E-2</c:v>
                </c:pt>
                <c:pt idx="15">
                  <c:v>1.5000000000000006E-2</c:v>
                </c:pt>
                <c:pt idx="16">
                  <c:v>1.6000000000000007E-2</c:v>
                </c:pt>
                <c:pt idx="17">
                  <c:v>1.7000000000000008E-2</c:v>
                </c:pt>
                <c:pt idx="18">
                  <c:v>1.8000000000000009E-2</c:v>
                </c:pt>
                <c:pt idx="19">
                  <c:v>1.900000000000001E-2</c:v>
                </c:pt>
                <c:pt idx="20">
                  <c:v>2.0000000000000011E-2</c:v>
                </c:pt>
                <c:pt idx="21">
                  <c:v>2.1000000000000012E-2</c:v>
                </c:pt>
                <c:pt idx="22">
                  <c:v>2.2000000000000013E-2</c:v>
                </c:pt>
                <c:pt idx="23">
                  <c:v>2.3000000000000013E-2</c:v>
                </c:pt>
                <c:pt idx="24">
                  <c:v>2.4000000000000014E-2</c:v>
                </c:pt>
                <c:pt idx="25">
                  <c:v>2.5000000000000015E-2</c:v>
                </c:pt>
                <c:pt idx="26">
                  <c:v>2.6000000000000016E-2</c:v>
                </c:pt>
                <c:pt idx="27">
                  <c:v>2.7000000000000017E-2</c:v>
                </c:pt>
                <c:pt idx="28">
                  <c:v>2.8000000000000018E-2</c:v>
                </c:pt>
                <c:pt idx="29">
                  <c:v>2.9000000000000019E-2</c:v>
                </c:pt>
                <c:pt idx="30">
                  <c:v>3.000000000000002E-2</c:v>
                </c:pt>
                <c:pt idx="31">
                  <c:v>3.1000000000000021E-2</c:v>
                </c:pt>
                <c:pt idx="32">
                  <c:v>3.2000000000000021E-2</c:v>
                </c:pt>
                <c:pt idx="33">
                  <c:v>3.3000000000000022E-2</c:v>
                </c:pt>
                <c:pt idx="34">
                  <c:v>3.4000000000000023E-2</c:v>
                </c:pt>
                <c:pt idx="35">
                  <c:v>3.5000000000000024E-2</c:v>
                </c:pt>
                <c:pt idx="36">
                  <c:v>3.6000000000000025E-2</c:v>
                </c:pt>
                <c:pt idx="37">
                  <c:v>3.7000000000000026E-2</c:v>
                </c:pt>
                <c:pt idx="38">
                  <c:v>3.8000000000000027E-2</c:v>
                </c:pt>
                <c:pt idx="39">
                  <c:v>3.9000000000000028E-2</c:v>
                </c:pt>
                <c:pt idx="40">
                  <c:v>4.0000000000000029E-2</c:v>
                </c:pt>
                <c:pt idx="41">
                  <c:v>4.1000000000000029E-2</c:v>
                </c:pt>
                <c:pt idx="42">
                  <c:v>4.200000000000003E-2</c:v>
                </c:pt>
                <c:pt idx="43">
                  <c:v>4.3000000000000031E-2</c:v>
                </c:pt>
                <c:pt idx="44">
                  <c:v>4.4000000000000032E-2</c:v>
                </c:pt>
                <c:pt idx="45">
                  <c:v>4.5000000000000033E-2</c:v>
                </c:pt>
                <c:pt idx="46">
                  <c:v>4.6000000000000034E-2</c:v>
                </c:pt>
                <c:pt idx="47">
                  <c:v>4.7000000000000035E-2</c:v>
                </c:pt>
                <c:pt idx="48">
                  <c:v>4.8000000000000036E-2</c:v>
                </c:pt>
                <c:pt idx="49">
                  <c:v>4.9000000000000037E-2</c:v>
                </c:pt>
                <c:pt idx="50">
                  <c:v>5.0000000000000037E-2</c:v>
                </c:pt>
                <c:pt idx="51">
                  <c:v>5.1000000000000038E-2</c:v>
                </c:pt>
                <c:pt idx="52">
                  <c:v>5.2000000000000039E-2</c:v>
                </c:pt>
                <c:pt idx="53">
                  <c:v>5.300000000000004E-2</c:v>
                </c:pt>
                <c:pt idx="54">
                  <c:v>5.4000000000000041E-2</c:v>
                </c:pt>
                <c:pt idx="55">
                  <c:v>5.5000000000000042E-2</c:v>
                </c:pt>
                <c:pt idx="56">
                  <c:v>5.6000000000000043E-2</c:v>
                </c:pt>
                <c:pt idx="57">
                  <c:v>5.7000000000000044E-2</c:v>
                </c:pt>
                <c:pt idx="58">
                  <c:v>5.8000000000000045E-2</c:v>
                </c:pt>
                <c:pt idx="59">
                  <c:v>5.9000000000000045E-2</c:v>
                </c:pt>
                <c:pt idx="60">
                  <c:v>6.0000000000000046E-2</c:v>
                </c:pt>
                <c:pt idx="61">
                  <c:v>6.1000000000000047E-2</c:v>
                </c:pt>
                <c:pt idx="62">
                  <c:v>6.2000000000000048E-2</c:v>
                </c:pt>
                <c:pt idx="63">
                  <c:v>6.3000000000000042E-2</c:v>
                </c:pt>
                <c:pt idx="64">
                  <c:v>6.4000000000000043E-2</c:v>
                </c:pt>
                <c:pt idx="65">
                  <c:v>6.5000000000000044E-2</c:v>
                </c:pt>
                <c:pt idx="66">
                  <c:v>6.6000000000000045E-2</c:v>
                </c:pt>
                <c:pt idx="67">
                  <c:v>6.7000000000000046E-2</c:v>
                </c:pt>
                <c:pt idx="68">
                  <c:v>6.8000000000000047E-2</c:v>
                </c:pt>
                <c:pt idx="69">
                  <c:v>6.9000000000000047E-2</c:v>
                </c:pt>
                <c:pt idx="70">
                  <c:v>7.0000000000000048E-2</c:v>
                </c:pt>
                <c:pt idx="71">
                  <c:v>7.1000000000000049E-2</c:v>
                </c:pt>
                <c:pt idx="72">
                  <c:v>7.200000000000005E-2</c:v>
                </c:pt>
                <c:pt idx="73">
                  <c:v>7.3000000000000051E-2</c:v>
                </c:pt>
                <c:pt idx="74">
                  <c:v>7.4000000000000052E-2</c:v>
                </c:pt>
                <c:pt idx="75">
                  <c:v>7.5000000000000053E-2</c:v>
                </c:pt>
                <c:pt idx="76">
                  <c:v>7.6000000000000054E-2</c:v>
                </c:pt>
                <c:pt idx="77">
                  <c:v>7.7000000000000055E-2</c:v>
                </c:pt>
                <c:pt idx="78">
                  <c:v>7.8000000000000055E-2</c:v>
                </c:pt>
                <c:pt idx="79">
                  <c:v>7.9000000000000056E-2</c:v>
                </c:pt>
                <c:pt idx="80">
                  <c:v>8.0000000000000057E-2</c:v>
                </c:pt>
                <c:pt idx="81">
                  <c:v>8.1000000000000058E-2</c:v>
                </c:pt>
                <c:pt idx="82">
                  <c:v>8.2000000000000059E-2</c:v>
                </c:pt>
                <c:pt idx="83">
                  <c:v>8.300000000000006E-2</c:v>
                </c:pt>
                <c:pt idx="84">
                  <c:v>8.4000000000000061E-2</c:v>
                </c:pt>
                <c:pt idx="85">
                  <c:v>8.5000000000000062E-2</c:v>
                </c:pt>
                <c:pt idx="86">
                  <c:v>8.6000000000000063E-2</c:v>
                </c:pt>
                <c:pt idx="87">
                  <c:v>8.7000000000000063E-2</c:v>
                </c:pt>
                <c:pt idx="88">
                  <c:v>8.8000000000000064E-2</c:v>
                </c:pt>
                <c:pt idx="89">
                  <c:v>8.9000000000000065E-2</c:v>
                </c:pt>
                <c:pt idx="90">
                  <c:v>9.0000000000000066E-2</c:v>
                </c:pt>
                <c:pt idx="91">
                  <c:v>9.1000000000000067E-2</c:v>
                </c:pt>
                <c:pt idx="92">
                  <c:v>9.2000000000000068E-2</c:v>
                </c:pt>
                <c:pt idx="93">
                  <c:v>9.3000000000000069E-2</c:v>
                </c:pt>
                <c:pt idx="94">
                  <c:v>9.400000000000007E-2</c:v>
                </c:pt>
                <c:pt idx="95">
                  <c:v>9.500000000000007E-2</c:v>
                </c:pt>
                <c:pt idx="96">
                  <c:v>9.6000000000000071E-2</c:v>
                </c:pt>
                <c:pt idx="97">
                  <c:v>9.7000000000000072E-2</c:v>
                </c:pt>
                <c:pt idx="98">
                  <c:v>9.8000000000000073E-2</c:v>
                </c:pt>
                <c:pt idx="99">
                  <c:v>9.9000000000000074E-2</c:v>
                </c:pt>
                <c:pt idx="100">
                  <c:v>0.10000000000000007</c:v>
                </c:pt>
                <c:pt idx="101">
                  <c:v>0.10100000000000008</c:v>
                </c:pt>
                <c:pt idx="102">
                  <c:v>0.10200000000000008</c:v>
                </c:pt>
                <c:pt idx="103">
                  <c:v>0.10300000000000008</c:v>
                </c:pt>
                <c:pt idx="104">
                  <c:v>0.10400000000000008</c:v>
                </c:pt>
                <c:pt idx="105">
                  <c:v>0.10500000000000008</c:v>
                </c:pt>
                <c:pt idx="106">
                  <c:v>0.10600000000000008</c:v>
                </c:pt>
                <c:pt idx="107">
                  <c:v>0.10700000000000008</c:v>
                </c:pt>
                <c:pt idx="108">
                  <c:v>0.10800000000000008</c:v>
                </c:pt>
                <c:pt idx="109">
                  <c:v>0.10900000000000008</c:v>
                </c:pt>
                <c:pt idx="110">
                  <c:v>0.11000000000000008</c:v>
                </c:pt>
                <c:pt idx="111">
                  <c:v>0.11100000000000008</c:v>
                </c:pt>
                <c:pt idx="112">
                  <c:v>0.11200000000000009</c:v>
                </c:pt>
                <c:pt idx="113">
                  <c:v>0.11300000000000009</c:v>
                </c:pt>
                <c:pt idx="114">
                  <c:v>0.11400000000000009</c:v>
                </c:pt>
                <c:pt idx="115">
                  <c:v>0.11500000000000009</c:v>
                </c:pt>
                <c:pt idx="116">
                  <c:v>0.11600000000000009</c:v>
                </c:pt>
                <c:pt idx="117">
                  <c:v>0.11700000000000009</c:v>
                </c:pt>
                <c:pt idx="118">
                  <c:v>0.11800000000000009</c:v>
                </c:pt>
                <c:pt idx="119">
                  <c:v>0.11900000000000009</c:v>
                </c:pt>
                <c:pt idx="120">
                  <c:v>0.12000000000000009</c:v>
                </c:pt>
                <c:pt idx="121">
                  <c:v>0.12100000000000009</c:v>
                </c:pt>
                <c:pt idx="122">
                  <c:v>0.12200000000000009</c:v>
                </c:pt>
                <c:pt idx="123">
                  <c:v>0.1230000000000001</c:v>
                </c:pt>
                <c:pt idx="124">
                  <c:v>0.1240000000000001</c:v>
                </c:pt>
                <c:pt idx="125">
                  <c:v>0.12500000000000008</c:v>
                </c:pt>
                <c:pt idx="126">
                  <c:v>0.12600000000000008</c:v>
                </c:pt>
                <c:pt idx="127">
                  <c:v>0.12700000000000009</c:v>
                </c:pt>
                <c:pt idx="128">
                  <c:v>0.12800000000000009</c:v>
                </c:pt>
                <c:pt idx="129">
                  <c:v>0.12900000000000009</c:v>
                </c:pt>
                <c:pt idx="130">
                  <c:v>0.13000000000000009</c:v>
                </c:pt>
                <c:pt idx="131">
                  <c:v>0.13100000000000009</c:v>
                </c:pt>
                <c:pt idx="132">
                  <c:v>0.13200000000000009</c:v>
                </c:pt>
                <c:pt idx="133">
                  <c:v>0.13300000000000009</c:v>
                </c:pt>
                <c:pt idx="134">
                  <c:v>0.13400000000000009</c:v>
                </c:pt>
                <c:pt idx="135">
                  <c:v>0.13500000000000009</c:v>
                </c:pt>
                <c:pt idx="136">
                  <c:v>0.13600000000000009</c:v>
                </c:pt>
                <c:pt idx="137">
                  <c:v>0.13700000000000009</c:v>
                </c:pt>
                <c:pt idx="138">
                  <c:v>0.13800000000000009</c:v>
                </c:pt>
                <c:pt idx="139">
                  <c:v>0.1390000000000001</c:v>
                </c:pt>
                <c:pt idx="140">
                  <c:v>0.1400000000000001</c:v>
                </c:pt>
                <c:pt idx="141">
                  <c:v>0.1410000000000001</c:v>
                </c:pt>
                <c:pt idx="142">
                  <c:v>0.1420000000000001</c:v>
                </c:pt>
                <c:pt idx="143">
                  <c:v>0.1430000000000001</c:v>
                </c:pt>
                <c:pt idx="144">
                  <c:v>0.1440000000000001</c:v>
                </c:pt>
                <c:pt idx="145">
                  <c:v>0.1450000000000001</c:v>
                </c:pt>
                <c:pt idx="146">
                  <c:v>0.1460000000000001</c:v>
                </c:pt>
                <c:pt idx="147">
                  <c:v>0.1470000000000001</c:v>
                </c:pt>
                <c:pt idx="148">
                  <c:v>0.1480000000000001</c:v>
                </c:pt>
                <c:pt idx="149">
                  <c:v>0.1490000000000001</c:v>
                </c:pt>
                <c:pt idx="150">
                  <c:v>0.15000000000000011</c:v>
                </c:pt>
                <c:pt idx="151">
                  <c:v>0.15100000000000011</c:v>
                </c:pt>
                <c:pt idx="152">
                  <c:v>0.15200000000000011</c:v>
                </c:pt>
                <c:pt idx="153">
                  <c:v>0.15300000000000011</c:v>
                </c:pt>
                <c:pt idx="154">
                  <c:v>0.15400000000000011</c:v>
                </c:pt>
                <c:pt idx="155">
                  <c:v>0.15500000000000011</c:v>
                </c:pt>
                <c:pt idx="156">
                  <c:v>0.15600000000000011</c:v>
                </c:pt>
                <c:pt idx="157">
                  <c:v>0.15700000000000011</c:v>
                </c:pt>
                <c:pt idx="158">
                  <c:v>0.15800000000000011</c:v>
                </c:pt>
                <c:pt idx="159">
                  <c:v>0.15900000000000011</c:v>
                </c:pt>
                <c:pt idx="160">
                  <c:v>0.16000000000000011</c:v>
                </c:pt>
                <c:pt idx="161">
                  <c:v>0.16100000000000012</c:v>
                </c:pt>
                <c:pt idx="162">
                  <c:v>0.16200000000000012</c:v>
                </c:pt>
                <c:pt idx="163">
                  <c:v>0.16300000000000012</c:v>
                </c:pt>
                <c:pt idx="164">
                  <c:v>0.16400000000000012</c:v>
                </c:pt>
                <c:pt idx="165">
                  <c:v>0.16500000000000012</c:v>
                </c:pt>
                <c:pt idx="166">
                  <c:v>0.16600000000000012</c:v>
                </c:pt>
                <c:pt idx="167">
                  <c:v>0.16700000000000012</c:v>
                </c:pt>
                <c:pt idx="168">
                  <c:v>0.16800000000000012</c:v>
                </c:pt>
                <c:pt idx="169">
                  <c:v>0.16900000000000012</c:v>
                </c:pt>
                <c:pt idx="170">
                  <c:v>0.17000000000000012</c:v>
                </c:pt>
                <c:pt idx="171">
                  <c:v>0.17100000000000012</c:v>
                </c:pt>
                <c:pt idx="172">
                  <c:v>0.17200000000000013</c:v>
                </c:pt>
                <c:pt idx="173">
                  <c:v>0.17300000000000013</c:v>
                </c:pt>
                <c:pt idx="174">
                  <c:v>0.17400000000000013</c:v>
                </c:pt>
                <c:pt idx="175">
                  <c:v>0.17500000000000013</c:v>
                </c:pt>
                <c:pt idx="176">
                  <c:v>0.17600000000000013</c:v>
                </c:pt>
                <c:pt idx="177">
                  <c:v>0.17700000000000013</c:v>
                </c:pt>
                <c:pt idx="178">
                  <c:v>0.17800000000000013</c:v>
                </c:pt>
                <c:pt idx="179">
                  <c:v>0.17900000000000013</c:v>
                </c:pt>
                <c:pt idx="180">
                  <c:v>0.18000000000000013</c:v>
                </c:pt>
                <c:pt idx="181">
                  <c:v>0.18100000000000013</c:v>
                </c:pt>
                <c:pt idx="182">
                  <c:v>0.18200000000000013</c:v>
                </c:pt>
                <c:pt idx="183">
                  <c:v>0.18300000000000013</c:v>
                </c:pt>
                <c:pt idx="184">
                  <c:v>0.18400000000000014</c:v>
                </c:pt>
                <c:pt idx="185">
                  <c:v>0.18500000000000014</c:v>
                </c:pt>
                <c:pt idx="186">
                  <c:v>0.18600000000000014</c:v>
                </c:pt>
                <c:pt idx="187">
                  <c:v>0.18700000000000014</c:v>
                </c:pt>
                <c:pt idx="188">
                  <c:v>0.18800000000000014</c:v>
                </c:pt>
                <c:pt idx="189">
                  <c:v>0.18900000000000014</c:v>
                </c:pt>
                <c:pt idx="190">
                  <c:v>0.19000000000000014</c:v>
                </c:pt>
                <c:pt idx="191">
                  <c:v>0.19100000000000014</c:v>
                </c:pt>
                <c:pt idx="192">
                  <c:v>0.19200000000000014</c:v>
                </c:pt>
                <c:pt idx="193">
                  <c:v>0.19300000000000014</c:v>
                </c:pt>
                <c:pt idx="194">
                  <c:v>0.19400000000000014</c:v>
                </c:pt>
                <c:pt idx="195">
                  <c:v>0.19500000000000015</c:v>
                </c:pt>
                <c:pt idx="196">
                  <c:v>0.19600000000000015</c:v>
                </c:pt>
                <c:pt idx="197">
                  <c:v>0.19700000000000015</c:v>
                </c:pt>
                <c:pt idx="198">
                  <c:v>0.19800000000000015</c:v>
                </c:pt>
                <c:pt idx="199">
                  <c:v>0.19900000000000015</c:v>
                </c:pt>
                <c:pt idx="200">
                  <c:v>0.20000000000000015</c:v>
                </c:pt>
              </c:numCache>
            </c:numRef>
          </c:xVal>
          <c:yVal>
            <c:numRef>
              <c:f>'E3'!$E$20:$E$220</c:f>
              <c:numCache>
                <c:formatCode>0.000</c:formatCode>
                <c:ptCount val="201"/>
                <c:pt idx="0">
                  <c:v>0</c:v>
                </c:pt>
                <c:pt idx="1">
                  <c:v>-2</c:v>
                </c:pt>
                <c:pt idx="2">
                  <c:v>-3.8800000000000003</c:v>
                </c:pt>
                <c:pt idx="3">
                  <c:v>-5.6272000000000011</c:v>
                </c:pt>
                <c:pt idx="4">
                  <c:v>-7.2307680000000003</c:v>
                </c:pt>
                <c:pt idx="5">
                  <c:v>-8.6818499200000012</c:v>
                </c:pt>
                <c:pt idx="6">
                  <c:v>-9.9735592448000006</c:v>
                </c:pt>
                <c:pt idx="7">
                  <c:v>-11.100947510912</c:v>
                </c:pt>
                <c:pt idx="8">
                  <c:v>-12.06095688860928</c:v>
                </c:pt>
                <c:pt idx="9">
                  <c:v>-12.852356228535603</c:v>
                </c:pt>
                <c:pt idx="10">
                  <c:v>-13.475662039180252</c:v>
                </c:pt>
                <c:pt idx="11">
                  <c:v>-13.933045938900868</c:v>
                </c:pt>
                <c:pt idx="12">
                  <c:v>-14.228230184246446</c:v>
                </c:pt>
                <c:pt idx="13">
                  <c:v>-14.366372915482277</c:v>
                </c:pt>
                <c:pt idx="14">
                  <c:v>-14.353944781001495</c:v>
                </c:pt>
                <c:pt idx="15">
                  <c:v>-14.198598605434736</c:v>
                </c:pt>
                <c:pt idx="16">
                  <c:v>-13.909033752591968</c:v>
                </c:pt>
                <c:pt idx="17">
                  <c:v>-13.494856804865421</c:v>
                </c:pt>
                <c:pt idx="18">
                  <c:v>-12.966440136476544</c:v>
                </c:pt>
                <c:pt idx="19">
                  <c:v>-12.334779900142349</c:v>
                </c:pt>
                <c:pt idx="20">
                  <c:v>-11.611354876623437</c:v>
                </c:pt>
                <c:pt idx="21">
                  <c:v>-10.807987555514242</c:v>
                </c:pt>
                <c:pt idx="22">
                  <c:v>-9.9367087249053583</c:v>
                </c:pt>
                <c:pt idx="23">
                  <c:v>-9.0096267485778689</c:v>
                </c:pt>
                <c:pt idx="24">
                  <c:v>-8.0388026035809759</c:v>
                </c:pt>
                <c:pt idx="25">
                  <c:v>-7.0361316397981177</c:v>
                </c:pt>
                <c:pt idx="26">
                  <c:v>-6.0132329078064188</c:v>
                </c:pt>
                <c:pt idx="27">
                  <c:v>-4.9813467833362424</c:v>
                </c:pt>
                <c:pt idx="28">
                  <c:v>-3.9512414972562055</c:v>
                </c:pt>
                <c:pt idx="29">
                  <c:v>-2.9331290605076177</c:v>
                </c:pt>
                <c:pt idx="30">
                  <c:v>-1.9365909549913773</c:v>
                </c:pt>
                <c:pt idx="31">
                  <c:v>-0.97051384520103667</c:v>
                </c:pt>
                <c:pt idx="32">
                  <c:v>-4.303545244820306E-2</c:v>
                </c:pt>
                <c:pt idx="33">
                  <c:v>0.83849937519147133</c:v>
                </c:pt>
                <c:pt idx="34">
                  <c:v>1.6675724676972461</c:v>
                </c:pt>
                <c:pt idx="35">
                  <c:v>2.4385161809007609</c:v>
                </c:pt>
                <c:pt idx="36">
                  <c:v>3.1465275466350899</c:v>
                </c:pt>
                <c:pt idx="37">
                  <c:v>3.7876730686163551</c:v>
                </c:pt>
                <c:pt idx="38">
                  <c:v>4.3588845838123902</c:v>
                </c:pt>
                <c:pt idx="39">
                  <c:v>4.8579466774105011</c:v>
                </c:pt>
                <c:pt idx="40">
                  <c:v>5.2834761995546025</c:v>
                </c:pt>
                <c:pt idx="41">
                  <c:v>5.63489448359595</c:v>
                </c:pt>
                <c:pt idx="42">
                  <c:v>5.9123929085992737</c:v>
                </c:pt>
                <c:pt idx="43">
                  <c:v>6.1168924832664366</c:v>
                </c:pt>
                <c:pt idx="44">
                  <c:v>6.2499981543675762</c:v>
                </c:pt>
                <c:pt idx="45">
                  <c:v>6.3139485603699859</c:v>
                </c:pt>
                <c:pt idx="46">
                  <c:v>6.3115619604685751</c:v>
                </c:pt>
                <c:pt idx="47">
                  <c:v>6.2461790709575462</c:v>
                </c:pt>
                <c:pt idx="48">
                  <c:v>6.1216035352124951</c:v>
                </c:pt>
                <c:pt idx="49">
                  <c:v>5.9420407409025708</c:v>
                </c:pt>
                <c:pt idx="50">
                  <c:v>5.7120356788991176</c:v>
                </c:pt>
                <c:pt idx="51">
                  <c:v>5.4364105132068463</c:v>
                </c:pt>
                <c:pt idx="52">
                  <c:v>5.1202025006671184</c:v>
                </c:pt>
                <c:pt idx="53">
                  <c:v>4.7686028637477076</c:v>
                </c:pt>
                <c:pt idx="54">
                  <c:v>4.3868971800367902</c:v>
                </c:pt>
                <c:pt idx="55">
                  <c:v>3.9804078087110497</c:v>
                </c:pt>
                <c:pt idx="56">
                  <c:v>3.5544388278644865</c:v>
                </c:pt>
                <c:pt idx="57">
                  <c:v>3.1142239077816054</c:v>
                </c:pt>
                <c:pt idx="58">
                  <c:v>2.6648774946250535</c:v>
                </c:pt>
                <c:pt idx="59">
                  <c:v>2.2113496271800788</c:v>
                </c:pt>
                <c:pt idx="60">
                  <c:v>1.7583846568355517</c:v>
                </c:pt>
                <c:pt idx="61">
                  <c:v>1.3104840884398943</c:v>
                </c:pt>
                <c:pt idx="62">
                  <c:v>0.87187370757962235</c:v>
                </c:pt>
                <c:pt idx="63">
                  <c:v>0.44647510868656592</c:v>
                </c:pt>
                <c:pt idx="64">
                  <c:v>3.7881688651298262E-2</c:v>
                </c:pt>
                <c:pt idx="65">
                  <c:v>-0.35066087726871764</c:v>
                </c:pt>
                <c:pt idx="66">
                  <c:v>-0.71626970612004826</c:v>
                </c:pt>
                <c:pt idx="67">
                  <c:v>-1.0564353964676112</c:v>
                </c:pt>
                <c:pt idx="68">
                  <c:v>-1.3690284483331183</c:v>
                </c:pt>
                <c:pt idx="69">
                  <c:v>-1.6523015631220197</c:v>
                </c:pt>
                <c:pt idx="70">
                  <c:v>-1.9048880065402578</c:v>
                </c:pt>
                <c:pt idx="71">
                  <c:v>-2.1257962477221781</c:v>
                </c:pt>
                <c:pt idx="72">
                  <c:v>-2.3144011143677812</c:v>
                </c:pt>
                <c:pt idx="73">
                  <c:v>-2.4704317265374307</c:v>
                </c:pt>
                <c:pt idx="74">
                  <c:v>-2.5939564908332198</c:v>
                </c:pt>
                <c:pt idx="75">
                  <c:v>-2.6853654520058861</c:v>
                </c:pt>
                <c:pt idx="76">
                  <c:v>-2.7453503105998625</c:v>
                </c:pt>
                <c:pt idx="77">
                  <c:v>-2.774882423158143</c:v>
                </c:pt>
                <c:pt idx="78">
                  <c:v>-2.775189105856926</c:v>
                </c:pt>
                <c:pt idx="79">
                  <c:v>-2.7477285633621982</c:v>
                </c:pt>
                <c:pt idx="80">
                  <c:v>-2.6941637623585866</c:v>
                </c:pt>
                <c:pt idx="81">
                  <c:v>-2.6163355637815702</c:v>
                </c:pt>
                <c:pt idx="82">
                  <c:v>-2.5162354194955903</c:v>
                </c:pt>
                <c:pt idx="83">
                  <c:v>-2.3959779282289517</c:v>
                </c:pt>
                <c:pt idx="84">
                  <c:v>-2.2577735322433554</c:v>
                </c:pt>
                <c:pt idx="85">
                  <c:v>-2.1039016207346073</c:v>
                </c:pt>
                <c:pt idx="86">
                  <c:v>-1.9366842885939484</c:v>
                </c:pt>
                <c:pt idx="87">
                  <c:v>-1.7584609801743838</c:v>
                </c:pt>
                <c:pt idx="88">
                  <c:v>-1.5715642273740524</c:v>
                </c:pt>
                <c:pt idx="89">
                  <c:v>-1.3782966699399992</c:v>
                </c:pt>
                <c:pt idx="90">
                  <c:v>-1.1809095236782472</c:v>
                </c:pt>
                <c:pt idx="91">
                  <c:v>-0.98158263949280133</c:v>
                </c:pt>
                <c:pt idx="92">
                  <c:v>-0.78240627312169941</c:v>
                </c:pt>
                <c:pt idx="93">
                  <c:v>-0.58536466233793405</c:v>
                </c:pt>
                <c:pt idx="94">
                  <c:v>-0.39232148546997969</c:v>
                </c:pt>
                <c:pt idx="95">
                  <c:v>-0.20500725259072183</c:v>
                </c:pt>
                <c:pt idx="96">
                  <c:v>-2.500865882952219E-2</c:v>
                </c:pt>
                <c:pt idx="97">
                  <c:v>0.14624009183191689</c:v>
                </c:pt>
                <c:pt idx="98">
                  <c:v>0.30746400404196272</c:v>
                </c:pt>
                <c:pt idx="99">
                  <c:v>0.45755208060108465</c:v>
                </c:pt>
                <c:pt idx="100">
                  <c:v>0.59556023252624257</c:v>
                </c:pt>
                <c:pt idx="101">
                  <c:v>0.72071237452987802</c:v>
                </c:pt>
                <c:pt idx="102">
                  <c:v>0.8323997856880343</c:v>
                </c:pt>
                <c:pt idx="103">
                  <c:v>0.9301788284314032</c:v>
                </c:pt>
                <c:pt idx="104">
                  <c:v>1.0137671307532869</c:v>
                </c:pt>
                <c:pt idx="105">
                  <c:v>1.0830383466515467</c:v>
                </c:pt>
                <c:pt idx="106">
                  <c:v>1.1380156182883763</c:v>
                </c:pt>
                <c:pt idx="107">
                  <c:v>1.1788638701604821</c:v>
                </c:pt>
                <c:pt idx="108">
                  <c:v>1.2058810707373766</c:v>
                </c:pt>
                <c:pt idx="109">
                  <c:v>1.2194886005780532</c:v>
                </c:pt>
                <c:pt idx="110">
                  <c:v>1.220220867920915</c:v>
                </c:pt>
                <c:pt idx="111">
                  <c:v>1.2087143132174241</c:v>
                </c:pt>
                <c:pt idx="112">
                  <c:v>1.1856959431169329</c:v>
                </c:pt>
                <c:pt idx="113">
                  <c:v>1.1519715320902968</c:v>
                </c:pt>
                <c:pt idx="114">
                  <c:v>1.1084136262940927</c:v>
                </c:pt>
                <c:pt idx="115">
                  <c:v>1.0559494795247559</c:v>
                </c:pt>
                <c:pt idx="116">
                  <c:v>0.99554904529863819</c:v>
                </c:pt>
                <c:pt idx="117">
                  <c:v>0.92821314233083996</c:v>
                </c:pt>
                <c:pt idx="118">
                  <c:v>0.85496190308812459</c:v>
                </c:pt>
                <c:pt idx="119">
                  <c:v>0.77682360677666118</c:v>
                </c:pt>
                <c:pt idx="120">
                  <c:v>0.69482398921300614</c:v>
                </c:pt>
                <c:pt idx="121">
                  <c:v>0.60997611263540463</c:v>
                </c:pt>
                <c:pt idx="122">
                  <c:v>0.5232708687603278</c:v>
                </c:pt>
                <c:pt idx="123">
                  <c:v>0.43566817839139915</c:v>
                </c:pt>
                <c:pt idx="124">
                  <c:v>0.34808894075700714</c:v>
                </c:pt>
                <c:pt idx="125">
                  <c:v>0.26140777559676209</c:v>
                </c:pt>
                <c:pt idx="126">
                  <c:v>0.17644659093856241</c:v>
                </c:pt>
                <c:pt idx="127">
                  <c:v>9.3968999603887937E-2</c:v>
                </c:pt>
                <c:pt idx="128">
                  <c:v>1.4675597839907795E-2</c:v>
                </c:pt>
                <c:pt idx="129">
                  <c:v>-6.07998898142732E-2</c:v>
                </c:pt>
                <c:pt idx="130">
                  <c:v>-0.1318936041876011</c:v>
                </c:pt>
                <c:pt idx="131">
                  <c:v>-0.19811369680038915</c:v>
                </c:pt>
                <c:pt idx="132">
                  <c:v>-0.25904164781453076</c:v>
                </c:pt>
                <c:pt idx="133">
                  <c:v>-0.31433278479982185</c:v>
                </c:pt>
                <c:pt idx="134">
                  <c:v>-0.36371603708784761</c:v>
                </c:pt>
                <c:pt idx="135">
                  <c:v>-0.40699296639059845</c:v>
                </c:pt>
                <c:pt idx="136">
                  <c:v>-0.44403611956430389</c:v>
                </c:pt>
                <c:pt idx="137">
                  <c:v>-0.47478675388367719</c:v>
                </c:pt>
                <c:pt idx="138">
                  <c:v>-0.49925198894824874</c:v>
                </c:pt>
                <c:pt idx="139">
                  <c:v>-0.51750144237010787</c:v>
                </c:pt>
                <c:pt idx="140">
                  <c:v>-0.52966340869717143</c:v>
                </c:pt>
                <c:pt idx="141">
                  <c:v>-0.53592064262091377</c:v>
                </c:pt>
                <c:pt idx="142">
                  <c:v>-0.53650580842225892</c:v>
                </c:pt>
                <c:pt idx="143">
                  <c:v>-0.53169665784931297</c:v>
                </c:pt>
                <c:pt idx="144">
                  <c:v>-0.52181099822652044</c:v>
                </c:pt>
                <c:pt idx="145">
                  <c:v>-0.50720151160260585</c:v>
                </c:pt>
                <c:pt idx="146">
                  <c:v>-0.48825048419386086</c:v>
                </c:pt>
                <c:pt idx="147">
                  <c:v>-0.46536450331361046</c:v>
                </c:pt>
                <c:pt idx="148">
                  <c:v>-0.43896917644424072</c:v>
                </c:pt>
                <c:pt idx="149">
                  <c:v>-0.40950392415389381</c:v>
                </c:pt>
                <c:pt idx="150">
                  <c:v>-0.37741689523652511</c:v>
                </c:pt>
                <c:pt idx="151">
                  <c:v>-0.3431600488126616</c:v>
                </c:pt>
                <c:pt idx="152">
                  <c:v>-0.30718444422186408</c:v>
                </c:pt>
                <c:pt idx="153">
                  <c:v>-0.26993577541838576</c:v>
                </c:pt>
                <c:pt idx="154">
                  <c:v>-0.23185018230090115</c:v>
                </c:pt>
                <c:pt idx="155">
                  <c:v>-0.19335036701627928</c:v>
                </c:pt>
                <c:pt idx="156">
                  <c:v>-0.15484203882572523</c:v>
                </c:pt>
                <c:pt idx="157">
                  <c:v>-0.11671070665644478</c:v>
                </c:pt>
                <c:pt idx="158">
                  <c:v>-7.9318834029061591E-2</c:v>
                </c:pt>
                <c:pt idx="159">
                  <c:v>-4.3003366692756728E-2</c:v>
                </c:pt>
                <c:pt idx="160">
                  <c:v>-8.073639056339843E-3</c:v>
                </c:pt>
                <c:pt idx="161">
                  <c:v>2.5190338588817696E-2</c:v>
                </c:pt>
                <c:pt idx="162">
                  <c:v>5.6539213965830726E-2</c:v>
                </c:pt>
                <c:pt idx="163">
                  <c:v>8.5755253434335543E-2</c:v>
                </c:pt>
                <c:pt idx="164">
                  <c:v>0.11265293839507073</c:v>
                </c:pt>
                <c:pt idx="165">
                  <c:v>0.13707920972382226</c:v>
                </c:pt>
                <c:pt idx="166">
                  <c:v>0.15891337538889339</c:v>
                </c:pt>
                <c:pt idx="167">
                  <c:v>0.17806669901682248</c:v>
                </c:pt>
                <c:pt idx="168">
                  <c:v>0.19448168947318756</c:v>
                </c:pt>
                <c:pt idx="169">
                  <c:v>0.20813111351200142</c:v>
                </c:pt>
                <c:pt idx="170">
                  <c:v>0.2190167552137563</c:v>
                </c:pt>
                <c:pt idx="171">
                  <c:v>0.22716794727828571</c:v>
                </c:pt>
                <c:pt idx="172">
                  <c:v>0.23263990026680581</c:v>
                </c:pt>
                <c:pt idx="173">
                  <c:v>0.23551185660323171</c:v>
                </c:pt>
                <c:pt idx="174">
                  <c:v>0.23588509655680312</c:v>
                </c:pt>
                <c:pt idx="175">
                  <c:v>0.23388082354712836</c:v>
                </c:pt>
                <c:pt idx="176">
                  <c:v>0.22963795595246772</c:v>
                </c:pt>
                <c:pt idx="177">
                  <c:v>0.22331085217801139</c:v>
                </c:pt>
                <c:pt idx="178">
                  <c:v>0.21506699507050087</c:v>
                </c:pt>
                <c:pt idx="179">
                  <c:v>0.20508466086766042</c:v>
                </c:pt>
                <c:pt idx="180">
                  <c:v>0.1935505967662845</c:v>
                </c:pt>
                <c:pt idx="181">
                  <c:v>0.18065772990231821</c:v>
                </c:pt>
                <c:pt idx="182">
                  <c:v>0.16660292908252217</c:v>
                </c:pt>
                <c:pt idx="183">
                  <c:v>0.15158483901289266</c:v>
                </c:pt>
                <c:pt idx="184">
                  <c:v>0.13580180505661588</c:v>
                </c:pt>
                <c:pt idx="185">
                  <c:v>0.11944990474758832</c:v>
                </c:pt>
                <c:pt idx="186">
                  <c:v>0.10272110040653359</c:v>
                </c:pt>
                <c:pt idx="187">
                  <c:v>8.5801525278467849E-2</c:v>
                </c:pt>
                <c:pt idx="188">
                  <c:v>6.8869913654017623E-2</c:v>
                </c:pt>
                <c:pt idx="189">
                  <c:v>5.2096183474253266E-2</c:v>
                </c:pt>
                <c:pt idx="190">
                  <c:v>3.564017796873209E-2</c:v>
                </c:pt>
                <c:pt idx="191">
                  <c:v>1.9650570958802405E-2</c:v>
                </c:pt>
                <c:pt idx="192">
                  <c:v>4.2639385897800253E-3</c:v>
                </c:pt>
                <c:pt idx="193">
                  <c:v>-1.0396001546688183E-2</c:v>
                </c:pt>
                <c:pt idx="194">
                  <c:v>-2.4218984660867804E-2</c:v>
                </c:pt>
                <c:pt idx="195">
                  <c:v>-3.7108628772729801E-2</c:v>
                </c:pt>
                <c:pt idx="196">
                  <c:v>-4.898270439127117E-2</c:v>
                </c:pt>
                <c:pt idx="197">
                  <c:v>-5.9773249184971178E-2</c:v>
                </c:pt>
                <c:pt idx="198">
                  <c:v>-6.9426534247135407E-2</c:v>
                </c:pt>
                <c:pt idx="199">
                  <c:v>-7.7902889713723056E-2</c:v>
                </c:pt>
                <c:pt idx="200">
                  <c:v>-8.5176398509842599E-2</c:v>
                </c:pt>
              </c:numCache>
            </c:numRef>
          </c:yVal>
          <c:smooth val="1"/>
        </c:ser>
        <c:axId val="143422208"/>
        <c:axId val="143423744"/>
      </c:scatterChart>
      <c:valAx>
        <c:axId val="143422208"/>
        <c:scaling>
          <c:orientation val="minMax"/>
          <c:max val="0.2"/>
        </c:scaling>
        <c:axPos val="b"/>
        <c:majorGridlines/>
        <c:numFmt formatCode="General" sourceLinked="1"/>
        <c:tickLblPos val="nextTo"/>
        <c:spPr>
          <a:ln w="19050">
            <a:solidFill>
              <a:sysClr val="windowText" lastClr="000000"/>
            </a:solidFill>
            <a:tailEnd type="arrow"/>
          </a:ln>
        </c:spPr>
        <c:crossAx val="143423744"/>
        <c:crosses val="autoZero"/>
        <c:crossBetween val="midCat"/>
      </c:valAx>
      <c:valAx>
        <c:axId val="143423744"/>
        <c:scaling>
          <c:orientation val="minMax"/>
        </c:scaling>
        <c:axPos val="l"/>
        <c:majorGridlines/>
        <c:numFmt formatCode="General" sourceLinked="0"/>
        <c:tickLblPos val="nextTo"/>
        <c:spPr>
          <a:ln w="19050">
            <a:solidFill>
              <a:sysClr val="windowText" lastClr="000000"/>
            </a:solidFill>
            <a:tailEnd type="arrow"/>
          </a:ln>
        </c:spPr>
        <c:crossAx val="143422208"/>
        <c:crosses val="autoZero"/>
        <c:crossBetween val="midCat"/>
        <c:majorUnit val="10"/>
      </c:valAx>
    </c:plotArea>
    <c:legend>
      <c:legendPos val="b"/>
      <c:layout>
        <c:manualLayout>
          <c:xMode val="edge"/>
          <c:yMode val="edge"/>
          <c:x val="0.43013123359580052"/>
          <c:y val="0.91419735881512076"/>
          <c:w val="0.25483428022287857"/>
          <c:h val="6.5163651840817308E-2"/>
        </c:manualLayout>
      </c:layout>
    </c:legend>
    <c:plotVisOnly val="1"/>
  </c:chart>
  <c:spPr>
    <a:solidFill>
      <a:schemeClr val="tx2">
        <a:lumMod val="40000"/>
        <a:lumOff val="60000"/>
      </a:schemeClr>
    </a:solidFill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cs-CZ" sz="1400"/>
              <a:t>P</a:t>
            </a:r>
            <a:r>
              <a:rPr lang="en-US" sz="1400"/>
              <a:t>roud</a:t>
            </a:r>
            <a:r>
              <a:rPr lang="cs-CZ" sz="1400"/>
              <a:t> </a:t>
            </a:r>
            <a:r>
              <a:rPr lang="en-US" sz="1400"/>
              <a:t> </a:t>
            </a:r>
            <a:r>
              <a:rPr lang="cs-CZ" sz="1400" i="0"/>
              <a:t>v</a:t>
            </a:r>
            <a:r>
              <a:rPr lang="cs-CZ" sz="1400" i="0" baseline="0"/>
              <a:t> obvodu</a:t>
            </a:r>
            <a:endParaRPr lang="en-US" sz="1400" i="0"/>
          </a:p>
        </c:rich>
      </c:tx>
      <c:layout/>
    </c:title>
    <c:plotArea>
      <c:layout>
        <c:manualLayout>
          <c:layoutTarget val="inner"/>
          <c:xMode val="edge"/>
          <c:yMode val="edge"/>
          <c:x val="0.10430151838496809"/>
          <c:y val="0.16636010498687664"/>
          <c:w val="0.85353349522898425"/>
          <c:h val="0.65158887139107691"/>
        </c:manualLayout>
      </c:layout>
      <c:scatterChart>
        <c:scatterStyle val="smoothMarker"/>
        <c:ser>
          <c:idx val="0"/>
          <c:order val="0"/>
          <c:tx>
            <c:v>proud i</c:v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xVal>
            <c:numRef>
              <c:f>'E3'!$A$20:$A$220</c:f>
              <c:numCache>
                <c:formatCode>General</c:formatCode>
                <c:ptCount val="201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9.0000000000000011E-3</c:v>
                </c:pt>
                <c:pt idx="10">
                  <c:v>1.0000000000000002E-2</c:v>
                </c:pt>
                <c:pt idx="11">
                  <c:v>1.1000000000000003E-2</c:v>
                </c:pt>
                <c:pt idx="12">
                  <c:v>1.2000000000000004E-2</c:v>
                </c:pt>
                <c:pt idx="13">
                  <c:v>1.3000000000000005E-2</c:v>
                </c:pt>
                <c:pt idx="14">
                  <c:v>1.4000000000000005E-2</c:v>
                </c:pt>
                <c:pt idx="15">
                  <c:v>1.5000000000000006E-2</c:v>
                </c:pt>
                <c:pt idx="16">
                  <c:v>1.6000000000000007E-2</c:v>
                </c:pt>
                <c:pt idx="17">
                  <c:v>1.7000000000000008E-2</c:v>
                </c:pt>
                <c:pt idx="18">
                  <c:v>1.8000000000000009E-2</c:v>
                </c:pt>
                <c:pt idx="19">
                  <c:v>1.900000000000001E-2</c:v>
                </c:pt>
                <c:pt idx="20">
                  <c:v>2.0000000000000011E-2</c:v>
                </c:pt>
                <c:pt idx="21">
                  <c:v>2.1000000000000012E-2</c:v>
                </c:pt>
                <c:pt idx="22">
                  <c:v>2.2000000000000013E-2</c:v>
                </c:pt>
                <c:pt idx="23">
                  <c:v>2.3000000000000013E-2</c:v>
                </c:pt>
                <c:pt idx="24">
                  <c:v>2.4000000000000014E-2</c:v>
                </c:pt>
                <c:pt idx="25">
                  <c:v>2.5000000000000015E-2</c:v>
                </c:pt>
                <c:pt idx="26">
                  <c:v>2.6000000000000016E-2</c:v>
                </c:pt>
                <c:pt idx="27">
                  <c:v>2.7000000000000017E-2</c:v>
                </c:pt>
                <c:pt idx="28">
                  <c:v>2.8000000000000018E-2</c:v>
                </c:pt>
                <c:pt idx="29">
                  <c:v>2.9000000000000019E-2</c:v>
                </c:pt>
                <c:pt idx="30">
                  <c:v>3.000000000000002E-2</c:v>
                </c:pt>
                <c:pt idx="31">
                  <c:v>3.1000000000000021E-2</c:v>
                </c:pt>
                <c:pt idx="32">
                  <c:v>3.2000000000000021E-2</c:v>
                </c:pt>
                <c:pt idx="33">
                  <c:v>3.3000000000000022E-2</c:v>
                </c:pt>
                <c:pt idx="34">
                  <c:v>3.4000000000000023E-2</c:v>
                </c:pt>
                <c:pt idx="35">
                  <c:v>3.5000000000000024E-2</c:v>
                </c:pt>
                <c:pt idx="36">
                  <c:v>3.6000000000000025E-2</c:v>
                </c:pt>
                <c:pt idx="37">
                  <c:v>3.7000000000000026E-2</c:v>
                </c:pt>
                <c:pt idx="38">
                  <c:v>3.8000000000000027E-2</c:v>
                </c:pt>
                <c:pt idx="39">
                  <c:v>3.9000000000000028E-2</c:v>
                </c:pt>
                <c:pt idx="40">
                  <c:v>4.0000000000000029E-2</c:v>
                </c:pt>
                <c:pt idx="41">
                  <c:v>4.1000000000000029E-2</c:v>
                </c:pt>
                <c:pt idx="42">
                  <c:v>4.200000000000003E-2</c:v>
                </c:pt>
                <c:pt idx="43">
                  <c:v>4.3000000000000031E-2</c:v>
                </c:pt>
                <c:pt idx="44">
                  <c:v>4.4000000000000032E-2</c:v>
                </c:pt>
                <c:pt idx="45">
                  <c:v>4.5000000000000033E-2</c:v>
                </c:pt>
                <c:pt idx="46">
                  <c:v>4.6000000000000034E-2</c:v>
                </c:pt>
                <c:pt idx="47">
                  <c:v>4.7000000000000035E-2</c:v>
                </c:pt>
                <c:pt idx="48">
                  <c:v>4.8000000000000036E-2</c:v>
                </c:pt>
                <c:pt idx="49">
                  <c:v>4.9000000000000037E-2</c:v>
                </c:pt>
                <c:pt idx="50">
                  <c:v>5.0000000000000037E-2</c:v>
                </c:pt>
                <c:pt idx="51">
                  <c:v>5.1000000000000038E-2</c:v>
                </c:pt>
                <c:pt idx="52">
                  <c:v>5.2000000000000039E-2</c:v>
                </c:pt>
                <c:pt idx="53">
                  <c:v>5.300000000000004E-2</c:v>
                </c:pt>
                <c:pt idx="54">
                  <c:v>5.4000000000000041E-2</c:v>
                </c:pt>
                <c:pt idx="55">
                  <c:v>5.5000000000000042E-2</c:v>
                </c:pt>
                <c:pt idx="56">
                  <c:v>5.6000000000000043E-2</c:v>
                </c:pt>
                <c:pt idx="57">
                  <c:v>5.7000000000000044E-2</c:v>
                </c:pt>
                <c:pt idx="58">
                  <c:v>5.8000000000000045E-2</c:v>
                </c:pt>
                <c:pt idx="59">
                  <c:v>5.9000000000000045E-2</c:v>
                </c:pt>
                <c:pt idx="60">
                  <c:v>6.0000000000000046E-2</c:v>
                </c:pt>
                <c:pt idx="61">
                  <c:v>6.1000000000000047E-2</c:v>
                </c:pt>
                <c:pt idx="62">
                  <c:v>6.2000000000000048E-2</c:v>
                </c:pt>
                <c:pt idx="63">
                  <c:v>6.3000000000000042E-2</c:v>
                </c:pt>
                <c:pt idx="64">
                  <c:v>6.4000000000000043E-2</c:v>
                </c:pt>
                <c:pt idx="65">
                  <c:v>6.5000000000000044E-2</c:v>
                </c:pt>
                <c:pt idx="66">
                  <c:v>6.6000000000000045E-2</c:v>
                </c:pt>
                <c:pt idx="67">
                  <c:v>6.7000000000000046E-2</c:v>
                </c:pt>
                <c:pt idx="68">
                  <c:v>6.8000000000000047E-2</c:v>
                </c:pt>
                <c:pt idx="69">
                  <c:v>6.9000000000000047E-2</c:v>
                </c:pt>
                <c:pt idx="70">
                  <c:v>7.0000000000000048E-2</c:v>
                </c:pt>
                <c:pt idx="71">
                  <c:v>7.1000000000000049E-2</c:v>
                </c:pt>
                <c:pt idx="72">
                  <c:v>7.200000000000005E-2</c:v>
                </c:pt>
                <c:pt idx="73">
                  <c:v>7.3000000000000051E-2</c:v>
                </c:pt>
                <c:pt idx="74">
                  <c:v>7.4000000000000052E-2</c:v>
                </c:pt>
                <c:pt idx="75">
                  <c:v>7.5000000000000053E-2</c:v>
                </c:pt>
                <c:pt idx="76">
                  <c:v>7.6000000000000054E-2</c:v>
                </c:pt>
                <c:pt idx="77">
                  <c:v>7.7000000000000055E-2</c:v>
                </c:pt>
                <c:pt idx="78">
                  <c:v>7.8000000000000055E-2</c:v>
                </c:pt>
                <c:pt idx="79">
                  <c:v>7.9000000000000056E-2</c:v>
                </c:pt>
                <c:pt idx="80">
                  <c:v>8.0000000000000057E-2</c:v>
                </c:pt>
                <c:pt idx="81">
                  <c:v>8.1000000000000058E-2</c:v>
                </c:pt>
                <c:pt idx="82">
                  <c:v>8.2000000000000059E-2</c:v>
                </c:pt>
                <c:pt idx="83">
                  <c:v>8.300000000000006E-2</c:v>
                </c:pt>
                <c:pt idx="84">
                  <c:v>8.4000000000000061E-2</c:v>
                </c:pt>
                <c:pt idx="85">
                  <c:v>8.5000000000000062E-2</c:v>
                </c:pt>
                <c:pt idx="86">
                  <c:v>8.6000000000000063E-2</c:v>
                </c:pt>
                <c:pt idx="87">
                  <c:v>8.7000000000000063E-2</c:v>
                </c:pt>
                <c:pt idx="88">
                  <c:v>8.8000000000000064E-2</c:v>
                </c:pt>
                <c:pt idx="89">
                  <c:v>8.9000000000000065E-2</c:v>
                </c:pt>
                <c:pt idx="90">
                  <c:v>9.0000000000000066E-2</c:v>
                </c:pt>
                <c:pt idx="91">
                  <c:v>9.1000000000000067E-2</c:v>
                </c:pt>
                <c:pt idx="92">
                  <c:v>9.2000000000000068E-2</c:v>
                </c:pt>
                <c:pt idx="93">
                  <c:v>9.3000000000000069E-2</c:v>
                </c:pt>
                <c:pt idx="94">
                  <c:v>9.400000000000007E-2</c:v>
                </c:pt>
                <c:pt idx="95">
                  <c:v>9.500000000000007E-2</c:v>
                </c:pt>
                <c:pt idx="96">
                  <c:v>9.6000000000000071E-2</c:v>
                </c:pt>
                <c:pt idx="97">
                  <c:v>9.7000000000000072E-2</c:v>
                </c:pt>
                <c:pt idx="98">
                  <c:v>9.8000000000000073E-2</c:v>
                </c:pt>
                <c:pt idx="99">
                  <c:v>9.9000000000000074E-2</c:v>
                </c:pt>
                <c:pt idx="100">
                  <c:v>0.10000000000000007</c:v>
                </c:pt>
                <c:pt idx="101">
                  <c:v>0.10100000000000008</c:v>
                </c:pt>
                <c:pt idx="102">
                  <c:v>0.10200000000000008</c:v>
                </c:pt>
                <c:pt idx="103">
                  <c:v>0.10300000000000008</c:v>
                </c:pt>
                <c:pt idx="104">
                  <c:v>0.10400000000000008</c:v>
                </c:pt>
                <c:pt idx="105">
                  <c:v>0.10500000000000008</c:v>
                </c:pt>
                <c:pt idx="106">
                  <c:v>0.10600000000000008</c:v>
                </c:pt>
                <c:pt idx="107">
                  <c:v>0.10700000000000008</c:v>
                </c:pt>
                <c:pt idx="108">
                  <c:v>0.10800000000000008</c:v>
                </c:pt>
                <c:pt idx="109">
                  <c:v>0.10900000000000008</c:v>
                </c:pt>
                <c:pt idx="110">
                  <c:v>0.11000000000000008</c:v>
                </c:pt>
                <c:pt idx="111">
                  <c:v>0.11100000000000008</c:v>
                </c:pt>
                <c:pt idx="112">
                  <c:v>0.11200000000000009</c:v>
                </c:pt>
                <c:pt idx="113">
                  <c:v>0.11300000000000009</c:v>
                </c:pt>
                <c:pt idx="114">
                  <c:v>0.11400000000000009</c:v>
                </c:pt>
                <c:pt idx="115">
                  <c:v>0.11500000000000009</c:v>
                </c:pt>
                <c:pt idx="116">
                  <c:v>0.11600000000000009</c:v>
                </c:pt>
                <c:pt idx="117">
                  <c:v>0.11700000000000009</c:v>
                </c:pt>
                <c:pt idx="118">
                  <c:v>0.11800000000000009</c:v>
                </c:pt>
                <c:pt idx="119">
                  <c:v>0.11900000000000009</c:v>
                </c:pt>
                <c:pt idx="120">
                  <c:v>0.12000000000000009</c:v>
                </c:pt>
                <c:pt idx="121">
                  <c:v>0.12100000000000009</c:v>
                </c:pt>
                <c:pt idx="122">
                  <c:v>0.12200000000000009</c:v>
                </c:pt>
                <c:pt idx="123">
                  <c:v>0.1230000000000001</c:v>
                </c:pt>
                <c:pt idx="124">
                  <c:v>0.1240000000000001</c:v>
                </c:pt>
                <c:pt idx="125">
                  <c:v>0.12500000000000008</c:v>
                </c:pt>
                <c:pt idx="126">
                  <c:v>0.12600000000000008</c:v>
                </c:pt>
                <c:pt idx="127">
                  <c:v>0.12700000000000009</c:v>
                </c:pt>
                <c:pt idx="128">
                  <c:v>0.12800000000000009</c:v>
                </c:pt>
                <c:pt idx="129">
                  <c:v>0.12900000000000009</c:v>
                </c:pt>
                <c:pt idx="130">
                  <c:v>0.13000000000000009</c:v>
                </c:pt>
                <c:pt idx="131">
                  <c:v>0.13100000000000009</c:v>
                </c:pt>
                <c:pt idx="132">
                  <c:v>0.13200000000000009</c:v>
                </c:pt>
                <c:pt idx="133">
                  <c:v>0.13300000000000009</c:v>
                </c:pt>
                <c:pt idx="134">
                  <c:v>0.13400000000000009</c:v>
                </c:pt>
                <c:pt idx="135">
                  <c:v>0.13500000000000009</c:v>
                </c:pt>
                <c:pt idx="136">
                  <c:v>0.13600000000000009</c:v>
                </c:pt>
                <c:pt idx="137">
                  <c:v>0.13700000000000009</c:v>
                </c:pt>
                <c:pt idx="138">
                  <c:v>0.13800000000000009</c:v>
                </c:pt>
                <c:pt idx="139">
                  <c:v>0.1390000000000001</c:v>
                </c:pt>
                <c:pt idx="140">
                  <c:v>0.1400000000000001</c:v>
                </c:pt>
                <c:pt idx="141">
                  <c:v>0.1410000000000001</c:v>
                </c:pt>
                <c:pt idx="142">
                  <c:v>0.1420000000000001</c:v>
                </c:pt>
                <c:pt idx="143">
                  <c:v>0.1430000000000001</c:v>
                </c:pt>
                <c:pt idx="144">
                  <c:v>0.1440000000000001</c:v>
                </c:pt>
                <c:pt idx="145">
                  <c:v>0.1450000000000001</c:v>
                </c:pt>
                <c:pt idx="146">
                  <c:v>0.1460000000000001</c:v>
                </c:pt>
                <c:pt idx="147">
                  <c:v>0.1470000000000001</c:v>
                </c:pt>
                <c:pt idx="148">
                  <c:v>0.1480000000000001</c:v>
                </c:pt>
                <c:pt idx="149">
                  <c:v>0.1490000000000001</c:v>
                </c:pt>
                <c:pt idx="150">
                  <c:v>0.15000000000000011</c:v>
                </c:pt>
                <c:pt idx="151">
                  <c:v>0.15100000000000011</c:v>
                </c:pt>
                <c:pt idx="152">
                  <c:v>0.15200000000000011</c:v>
                </c:pt>
                <c:pt idx="153">
                  <c:v>0.15300000000000011</c:v>
                </c:pt>
                <c:pt idx="154">
                  <c:v>0.15400000000000011</c:v>
                </c:pt>
                <c:pt idx="155">
                  <c:v>0.15500000000000011</c:v>
                </c:pt>
                <c:pt idx="156">
                  <c:v>0.15600000000000011</c:v>
                </c:pt>
                <c:pt idx="157">
                  <c:v>0.15700000000000011</c:v>
                </c:pt>
                <c:pt idx="158">
                  <c:v>0.15800000000000011</c:v>
                </c:pt>
                <c:pt idx="159">
                  <c:v>0.15900000000000011</c:v>
                </c:pt>
                <c:pt idx="160">
                  <c:v>0.16000000000000011</c:v>
                </c:pt>
                <c:pt idx="161">
                  <c:v>0.16100000000000012</c:v>
                </c:pt>
                <c:pt idx="162">
                  <c:v>0.16200000000000012</c:v>
                </c:pt>
                <c:pt idx="163">
                  <c:v>0.16300000000000012</c:v>
                </c:pt>
                <c:pt idx="164">
                  <c:v>0.16400000000000012</c:v>
                </c:pt>
                <c:pt idx="165">
                  <c:v>0.16500000000000012</c:v>
                </c:pt>
                <c:pt idx="166">
                  <c:v>0.16600000000000012</c:v>
                </c:pt>
                <c:pt idx="167">
                  <c:v>0.16700000000000012</c:v>
                </c:pt>
                <c:pt idx="168">
                  <c:v>0.16800000000000012</c:v>
                </c:pt>
                <c:pt idx="169">
                  <c:v>0.16900000000000012</c:v>
                </c:pt>
                <c:pt idx="170">
                  <c:v>0.17000000000000012</c:v>
                </c:pt>
                <c:pt idx="171">
                  <c:v>0.17100000000000012</c:v>
                </c:pt>
                <c:pt idx="172">
                  <c:v>0.17200000000000013</c:v>
                </c:pt>
                <c:pt idx="173">
                  <c:v>0.17300000000000013</c:v>
                </c:pt>
                <c:pt idx="174">
                  <c:v>0.17400000000000013</c:v>
                </c:pt>
                <c:pt idx="175">
                  <c:v>0.17500000000000013</c:v>
                </c:pt>
                <c:pt idx="176">
                  <c:v>0.17600000000000013</c:v>
                </c:pt>
                <c:pt idx="177">
                  <c:v>0.17700000000000013</c:v>
                </c:pt>
                <c:pt idx="178">
                  <c:v>0.17800000000000013</c:v>
                </c:pt>
                <c:pt idx="179">
                  <c:v>0.17900000000000013</c:v>
                </c:pt>
                <c:pt idx="180">
                  <c:v>0.18000000000000013</c:v>
                </c:pt>
                <c:pt idx="181">
                  <c:v>0.18100000000000013</c:v>
                </c:pt>
                <c:pt idx="182">
                  <c:v>0.18200000000000013</c:v>
                </c:pt>
                <c:pt idx="183">
                  <c:v>0.18300000000000013</c:v>
                </c:pt>
                <c:pt idx="184">
                  <c:v>0.18400000000000014</c:v>
                </c:pt>
                <c:pt idx="185">
                  <c:v>0.18500000000000014</c:v>
                </c:pt>
                <c:pt idx="186">
                  <c:v>0.18600000000000014</c:v>
                </c:pt>
                <c:pt idx="187">
                  <c:v>0.18700000000000014</c:v>
                </c:pt>
                <c:pt idx="188">
                  <c:v>0.18800000000000014</c:v>
                </c:pt>
                <c:pt idx="189">
                  <c:v>0.18900000000000014</c:v>
                </c:pt>
                <c:pt idx="190">
                  <c:v>0.19000000000000014</c:v>
                </c:pt>
                <c:pt idx="191">
                  <c:v>0.19100000000000014</c:v>
                </c:pt>
                <c:pt idx="192">
                  <c:v>0.19200000000000014</c:v>
                </c:pt>
                <c:pt idx="193">
                  <c:v>0.19300000000000014</c:v>
                </c:pt>
                <c:pt idx="194">
                  <c:v>0.19400000000000014</c:v>
                </c:pt>
                <c:pt idx="195">
                  <c:v>0.19500000000000015</c:v>
                </c:pt>
                <c:pt idx="196">
                  <c:v>0.19600000000000015</c:v>
                </c:pt>
                <c:pt idx="197">
                  <c:v>0.19700000000000015</c:v>
                </c:pt>
                <c:pt idx="198">
                  <c:v>0.19800000000000015</c:v>
                </c:pt>
                <c:pt idx="199">
                  <c:v>0.19900000000000015</c:v>
                </c:pt>
                <c:pt idx="200">
                  <c:v>0.20000000000000015</c:v>
                </c:pt>
              </c:numCache>
            </c:numRef>
          </c:xVal>
          <c:yVal>
            <c:numRef>
              <c:f>'E3'!$F$20:$F$220</c:f>
              <c:numCache>
                <c:formatCode>0.000</c:formatCode>
                <c:ptCount val="201"/>
                <c:pt idx="0">
                  <c:v>0.2</c:v>
                </c:pt>
                <c:pt idx="1">
                  <c:v>0.19800000000000001</c:v>
                </c:pt>
                <c:pt idx="2">
                  <c:v>0.19412000000000001</c:v>
                </c:pt>
                <c:pt idx="3">
                  <c:v>0.18849280000000002</c:v>
                </c:pt>
                <c:pt idx="4">
                  <c:v>0.18126203200000002</c:v>
                </c:pt>
                <c:pt idx="5">
                  <c:v>0.17258018208000001</c:v>
                </c:pt>
                <c:pt idx="6">
                  <c:v>0.1626066228352</c:v>
                </c:pt>
                <c:pt idx="7">
                  <c:v>0.15150567532428799</c:v>
                </c:pt>
                <c:pt idx="8">
                  <c:v>0.13944471843567871</c:v>
                </c:pt>
                <c:pt idx="9">
                  <c:v>0.12659236220714309</c:v>
                </c:pt>
                <c:pt idx="10">
                  <c:v>0.11311670016796284</c:v>
                </c:pt>
                <c:pt idx="11">
                  <c:v>9.9183654229061974E-2</c:v>
                </c:pt>
                <c:pt idx="12">
                  <c:v>8.4955424044815528E-2</c:v>
                </c:pt>
                <c:pt idx="13">
                  <c:v>7.0589051129333252E-2</c:v>
                </c:pt>
                <c:pt idx="14">
                  <c:v>5.6235106348331759E-2</c:v>
                </c:pt>
                <c:pt idx="15">
                  <c:v>4.2036507742897022E-2</c:v>
                </c:pt>
                <c:pt idx="16">
                  <c:v>2.8127473990305053E-2</c:v>
                </c:pt>
                <c:pt idx="17">
                  <c:v>1.4632617185439633E-2</c:v>
                </c:pt>
                <c:pt idx="18">
                  <c:v>1.6661770489630884E-3</c:v>
                </c:pt>
                <c:pt idx="19">
                  <c:v>-1.0668602851179262E-2</c:v>
                </c:pt>
                <c:pt idx="20">
                  <c:v>-2.22799577278027E-2</c:v>
                </c:pt>
                <c:pt idx="21">
                  <c:v>-3.308794528331694E-2</c:v>
                </c:pt>
                <c:pt idx="22">
                  <c:v>-4.30246540082223E-2</c:v>
                </c:pt>
                <c:pt idx="23">
                  <c:v>-5.2034280756800166E-2</c:v>
                </c:pt>
                <c:pt idx="24">
                  <c:v>-6.0073083360381141E-2</c:v>
                </c:pt>
                <c:pt idx="25">
                  <c:v>-6.7109215000179259E-2</c:v>
                </c:pt>
                <c:pt idx="26">
                  <c:v>-7.312244790798568E-2</c:v>
                </c:pt>
                <c:pt idx="27">
                  <c:v>-7.8103794691321921E-2</c:v>
                </c:pt>
                <c:pt idx="28">
                  <c:v>-8.2055036188578123E-2</c:v>
                </c:pt>
                <c:pt idx="29">
                  <c:v>-8.4988165249085743E-2</c:v>
                </c:pt>
                <c:pt idx="30">
                  <c:v>-8.6924756204077122E-2</c:v>
                </c:pt>
                <c:pt idx="31">
                  <c:v>-8.7895270049278162E-2</c:v>
                </c:pt>
                <c:pt idx="32">
                  <c:v>-8.7938305501726363E-2</c:v>
                </c:pt>
                <c:pt idx="33">
                  <c:v>-8.7099806126534896E-2</c:v>
                </c:pt>
                <c:pt idx="34">
                  <c:v>-8.5432233658837647E-2</c:v>
                </c:pt>
                <c:pt idx="35">
                  <c:v>-8.2993717477936893E-2</c:v>
                </c:pt>
                <c:pt idx="36">
                  <c:v>-7.9847189931301799E-2</c:v>
                </c:pt>
                <c:pt idx="37">
                  <c:v>-7.6059516862685445E-2</c:v>
                </c:pt>
                <c:pt idx="38">
                  <c:v>-7.170063227887305E-2</c:v>
                </c:pt>
                <c:pt idx="39">
                  <c:v>-6.6842685601462545E-2</c:v>
                </c:pt>
                <c:pt idx="40">
                  <c:v>-6.1559209401907941E-2</c:v>
                </c:pt>
                <c:pt idx="41">
                  <c:v>-5.5924314918311992E-2</c:v>
                </c:pt>
                <c:pt idx="42">
                  <c:v>-5.0011922009712717E-2</c:v>
                </c:pt>
                <c:pt idx="43">
                  <c:v>-4.3895029526446278E-2</c:v>
                </c:pt>
                <c:pt idx="44">
                  <c:v>-3.7645031372078704E-2</c:v>
                </c:pt>
                <c:pt idx="45">
                  <c:v>-3.1331082811708717E-2</c:v>
                </c:pt>
                <c:pt idx="46">
                  <c:v>-2.5019520851240141E-2</c:v>
                </c:pt>
                <c:pt idx="47">
                  <c:v>-1.8773341780282594E-2</c:v>
                </c:pt>
                <c:pt idx="48">
                  <c:v>-1.2651738245070099E-2</c:v>
                </c:pt>
                <c:pt idx="49">
                  <c:v>-6.7096975041675277E-3</c:v>
                </c:pt>
                <c:pt idx="50">
                  <c:v>-9.9766182526841041E-4</c:v>
                </c:pt>
                <c:pt idx="51">
                  <c:v>4.4387486879384364E-3</c:v>
                </c:pt>
                <c:pt idx="52">
                  <c:v>9.5589511886055543E-3</c:v>
                </c:pt>
                <c:pt idx="53">
                  <c:v>1.4327554052353262E-2</c:v>
                </c:pt>
                <c:pt idx="54">
                  <c:v>1.8714451232390052E-2</c:v>
                </c:pt>
                <c:pt idx="55">
                  <c:v>2.2694859041101099E-2</c:v>
                </c:pt>
                <c:pt idx="56">
                  <c:v>2.6249297868965585E-2</c:v>
                </c:pt>
                <c:pt idx="57">
                  <c:v>2.9363521776747191E-2</c:v>
                </c:pt>
                <c:pt idx="58">
                  <c:v>3.2028399271372243E-2</c:v>
                </c:pt>
                <c:pt idx="59">
                  <c:v>3.4239748898552323E-2</c:v>
                </c:pt>
                <c:pt idx="60">
                  <c:v>3.5998133555387876E-2</c:v>
                </c:pt>
                <c:pt idx="61">
                  <c:v>3.7308617643827771E-2</c:v>
                </c:pt>
                <c:pt idx="62">
                  <c:v>3.8180491351407393E-2</c:v>
                </c:pt>
                <c:pt idx="63">
                  <c:v>3.8626966460093962E-2</c:v>
                </c:pt>
                <c:pt idx="64">
                  <c:v>3.8664848148745261E-2</c:v>
                </c:pt>
                <c:pt idx="65">
                  <c:v>3.8314187271476542E-2</c:v>
                </c:pt>
                <c:pt idx="66">
                  <c:v>3.7597917565356492E-2</c:v>
                </c:pt>
                <c:pt idx="67">
                  <c:v>3.6541482168888882E-2</c:v>
                </c:pt>
                <c:pt idx="68">
                  <c:v>3.5172453720555767E-2</c:v>
                </c:pt>
                <c:pt idx="69">
                  <c:v>3.3520152157433744E-2</c:v>
                </c:pt>
                <c:pt idx="70">
                  <c:v>3.1615264150893489E-2</c:v>
                </c:pt>
                <c:pt idx="71">
                  <c:v>2.948946790317131E-2</c:v>
                </c:pt>
                <c:pt idx="72">
                  <c:v>2.7175066788803531E-2</c:v>
                </c:pt>
                <c:pt idx="73">
                  <c:v>2.4704635062266101E-2</c:v>
                </c:pt>
                <c:pt idx="74">
                  <c:v>2.2110678571432882E-2</c:v>
                </c:pt>
                <c:pt idx="75">
                  <c:v>1.9425313119426996E-2</c:v>
                </c:pt>
                <c:pt idx="76">
                  <c:v>1.6679962808827133E-2</c:v>
                </c:pt>
                <c:pt idx="77">
                  <c:v>1.390508038566899E-2</c:v>
                </c:pt>
                <c:pt idx="78">
                  <c:v>1.1129891279812064E-2</c:v>
                </c:pt>
                <c:pt idx="79">
                  <c:v>8.382162716449865E-3</c:v>
                </c:pt>
                <c:pt idx="80">
                  <c:v>5.6879989540912779E-3</c:v>
                </c:pt>
                <c:pt idx="81">
                  <c:v>3.0716633903097078E-3</c:v>
                </c:pt>
                <c:pt idx="82">
                  <c:v>5.5542797081411729E-4</c:v>
                </c:pt>
                <c:pt idx="83">
                  <c:v>-1.8405499574148344E-3</c:v>
                </c:pt>
                <c:pt idx="84">
                  <c:v>-4.0983234896581899E-3</c:v>
                </c:pt>
                <c:pt idx="85">
                  <c:v>-6.2022251103927978E-3</c:v>
                </c:pt>
                <c:pt idx="86">
                  <c:v>-8.1389093989867461E-3</c:v>
                </c:pt>
                <c:pt idx="87">
                  <c:v>-9.8973703791611304E-3</c:v>
                </c:pt>
                <c:pt idx="88">
                  <c:v>-1.1468934606535183E-2</c:v>
                </c:pt>
                <c:pt idx="89">
                  <c:v>-1.2847231276475182E-2</c:v>
                </c:pt>
                <c:pt idx="90">
                  <c:v>-1.4028140800153429E-2</c:v>
                </c:pt>
                <c:pt idx="91">
                  <c:v>-1.500972343964623E-2</c:v>
                </c:pt>
                <c:pt idx="92">
                  <c:v>-1.579212971276793E-2</c:v>
                </c:pt>
                <c:pt idx="93">
                  <c:v>-1.6377494375105862E-2</c:v>
                </c:pt>
                <c:pt idx="94">
                  <c:v>-1.6769815860575844E-2</c:v>
                </c:pt>
                <c:pt idx="95">
                  <c:v>-1.6974823113166566E-2</c:v>
                </c:pt>
                <c:pt idx="96">
                  <c:v>-1.6999831771996089E-2</c:v>
                </c:pt>
                <c:pt idx="97">
                  <c:v>-1.6853591680164173E-2</c:v>
                </c:pt>
                <c:pt idx="98">
                  <c:v>-1.6546127676122211E-2</c:v>
                </c:pt>
                <c:pt idx="99">
                  <c:v>-1.6088575595521126E-2</c:v>
                </c:pt>
                <c:pt idx="100">
                  <c:v>-1.5493015362994883E-2</c:v>
                </c:pt>
                <c:pt idx="101">
                  <c:v>-1.4772302988465005E-2</c:v>
                </c:pt>
                <c:pt idx="102">
                  <c:v>-1.3939903202776971E-2</c:v>
                </c:pt>
                <c:pt idx="103">
                  <c:v>-1.3009724374345567E-2</c:v>
                </c:pt>
                <c:pt idx="104">
                  <c:v>-1.199595724359228E-2</c:v>
                </c:pt>
                <c:pt idx="105">
                  <c:v>-1.0912918896940732E-2</c:v>
                </c:pt>
                <c:pt idx="106">
                  <c:v>-9.7749032786523561E-3</c:v>
                </c:pt>
                <c:pt idx="107">
                  <c:v>-8.5960394084918738E-3</c:v>
                </c:pt>
                <c:pt idx="108">
                  <c:v>-7.3901583377544971E-3</c:v>
                </c:pt>
                <c:pt idx="109">
                  <c:v>-6.1706697371764442E-3</c:v>
                </c:pt>
                <c:pt idx="110">
                  <c:v>-4.9504488692555292E-3</c:v>
                </c:pt>
                <c:pt idx="111">
                  <c:v>-3.7417345560381053E-3</c:v>
                </c:pt>
                <c:pt idx="112">
                  <c:v>-2.5560386129211722E-3</c:v>
                </c:pt>
                <c:pt idx="113">
                  <c:v>-1.4040670808308754E-3</c:v>
                </c:pt>
                <c:pt idx="114">
                  <c:v>-2.9565345453678267E-4</c:v>
                </c:pt>
                <c:pt idx="115">
                  <c:v>7.6029602498797321E-4</c:v>
                </c:pt>
                <c:pt idx="116">
                  <c:v>1.7558450702866114E-3</c:v>
                </c:pt>
                <c:pt idx="117">
                  <c:v>2.6840582126174514E-3</c:v>
                </c:pt>
                <c:pt idx="118">
                  <c:v>3.5390201157055761E-3</c:v>
                </c:pt>
                <c:pt idx="119">
                  <c:v>4.315843722482237E-3</c:v>
                </c:pt>
                <c:pt idx="120">
                  <c:v>5.0106677116952434E-3</c:v>
                </c:pt>
                <c:pt idx="121">
                  <c:v>5.6206438243306478E-3</c:v>
                </c:pt>
                <c:pt idx="122">
                  <c:v>6.1439146930909756E-3</c:v>
                </c:pt>
                <c:pt idx="123">
                  <c:v>6.5795828714823746E-3</c:v>
                </c:pt>
                <c:pt idx="124">
                  <c:v>6.9276718122393815E-3</c:v>
                </c:pt>
                <c:pt idx="125">
                  <c:v>7.1890795878361436E-3</c:v>
                </c:pt>
                <c:pt idx="126">
                  <c:v>7.3655261787747058E-3</c:v>
                </c:pt>
                <c:pt idx="127">
                  <c:v>7.459495178378594E-3</c:v>
                </c:pt>
                <c:pt idx="128">
                  <c:v>7.4741707762185014E-3</c:v>
                </c:pt>
                <c:pt idx="129">
                  <c:v>7.4133708864042285E-3</c:v>
                </c:pt>
                <c:pt idx="130">
                  <c:v>7.2814772822166274E-3</c:v>
                </c:pt>
                <c:pt idx="131">
                  <c:v>7.0833635854162386E-3</c:v>
                </c:pt>
                <c:pt idx="132">
                  <c:v>6.8243219376017076E-3</c:v>
                </c:pt>
                <c:pt idx="133">
                  <c:v>6.5099891528018856E-3</c:v>
                </c:pt>
                <c:pt idx="134">
                  <c:v>6.146273115714038E-3</c:v>
                </c:pt>
                <c:pt idx="135">
                  <c:v>5.7392801493234393E-3</c:v>
                </c:pt>
                <c:pt idx="136">
                  <c:v>5.2952440297591354E-3</c:v>
                </c:pt>
                <c:pt idx="137">
                  <c:v>4.8204572758754581E-3</c:v>
                </c:pt>
                <c:pt idx="138">
                  <c:v>4.3212052869272093E-3</c:v>
                </c:pt>
                <c:pt idx="139">
                  <c:v>3.8037038445571016E-3</c:v>
                </c:pt>
                <c:pt idx="140">
                  <c:v>3.2740404358599304E-3</c:v>
                </c:pt>
                <c:pt idx="141">
                  <c:v>2.7381197932390168E-3</c:v>
                </c:pt>
                <c:pt idx="142">
                  <c:v>2.2016139848167579E-3</c:v>
                </c:pt>
                <c:pt idx="143">
                  <c:v>1.6699173269674448E-3</c:v>
                </c:pt>
                <c:pt idx="144">
                  <c:v>1.1481063287409243E-3</c:v>
                </c:pt>
                <c:pt idx="145">
                  <c:v>6.4090481713831846E-4</c:v>
                </c:pt>
                <c:pt idx="146">
                  <c:v>1.526543329444576E-4</c:v>
                </c:pt>
                <c:pt idx="147">
                  <c:v>-3.1271017036915287E-4</c:v>
                </c:pt>
                <c:pt idx="148">
                  <c:v>-7.5167934681339365E-4</c:v>
                </c:pt>
                <c:pt idx="149">
                  <c:v>-1.1611832709672873E-3</c:v>
                </c:pt>
                <c:pt idx="150">
                  <c:v>-1.5386001662038124E-3</c:v>
                </c:pt>
                <c:pt idx="151">
                  <c:v>-1.8817602150164739E-3</c:v>
                </c:pt>
                <c:pt idx="152">
                  <c:v>-2.1889446592383379E-3</c:v>
                </c:pt>
                <c:pt idx="153">
                  <c:v>-2.4588804346567239E-3</c:v>
                </c:pt>
                <c:pt idx="154">
                  <c:v>-2.6907306169576249E-3</c:v>
                </c:pt>
                <c:pt idx="155">
                  <c:v>-2.8840809839739043E-3</c:v>
                </c:pt>
                <c:pt idx="156">
                  <c:v>-3.0389230227996296E-3</c:v>
                </c:pt>
                <c:pt idx="157">
                  <c:v>-3.1556337294560742E-3</c:v>
                </c:pt>
                <c:pt idx="158">
                  <c:v>-3.2349525634851359E-3</c:v>
                </c:pt>
                <c:pt idx="159">
                  <c:v>-3.2779559301778925E-3</c:v>
                </c:pt>
                <c:pt idx="160">
                  <c:v>-3.2860295692342324E-3</c:v>
                </c:pt>
                <c:pt idx="161">
                  <c:v>-3.2608392306454148E-3</c:v>
                </c:pt>
                <c:pt idx="162">
                  <c:v>-3.2043000166795841E-3</c:v>
                </c:pt>
                <c:pt idx="163">
                  <c:v>-3.1185447632452487E-3</c:v>
                </c:pt>
                <c:pt idx="164">
                  <c:v>-3.0058918248501779E-3</c:v>
                </c:pt>
                <c:pt idx="165">
                  <c:v>-2.8688126151263558E-3</c:v>
                </c:pt>
                <c:pt idx="166">
                  <c:v>-2.7098992397374625E-3</c:v>
                </c:pt>
                <c:pt idx="167">
                  <c:v>-2.5318325407206401E-3</c:v>
                </c:pt>
                <c:pt idx="168">
                  <c:v>-2.3373508512474525E-3</c:v>
                </c:pt>
                <c:pt idx="169">
                  <c:v>-2.1292197377354512E-3</c:v>
                </c:pt>
                <c:pt idx="170">
                  <c:v>-1.9102029825216948E-3</c:v>
                </c:pt>
                <c:pt idx="171">
                  <c:v>-1.6830350352434091E-3</c:v>
                </c:pt>
                <c:pt idx="172">
                  <c:v>-1.4503951349766034E-3</c:v>
                </c:pt>
                <c:pt idx="173">
                  <c:v>-1.2148832783733716E-3</c:v>
                </c:pt>
                <c:pt idx="174">
                  <c:v>-9.7899818181656855E-4</c:v>
                </c:pt>
                <c:pt idx="175">
                  <c:v>-7.4511735826944016E-4</c:v>
                </c:pt>
                <c:pt idx="176">
                  <c:v>-5.1547940231697238E-4</c:v>
                </c:pt>
                <c:pt idx="177">
                  <c:v>-2.9216855013896096E-4</c:v>
                </c:pt>
                <c:pt idx="178">
                  <c:v>-7.7101555068460073E-5</c:v>
                </c:pt>
                <c:pt idx="179">
                  <c:v>1.2798310579920034E-4</c:v>
                </c:pt>
                <c:pt idx="180">
                  <c:v>3.2153370256548489E-4</c:v>
                </c:pt>
                <c:pt idx="181">
                  <c:v>5.0219143246780314E-4</c:v>
                </c:pt>
                <c:pt idx="182">
                  <c:v>6.6879436155032528E-4</c:v>
                </c:pt>
                <c:pt idx="183">
                  <c:v>8.2037920056321793E-4</c:v>
                </c:pt>
                <c:pt idx="184">
                  <c:v>9.5618100561983377E-4</c:v>
                </c:pt>
                <c:pt idx="185">
                  <c:v>1.075630910367422E-3</c:v>
                </c:pt>
                <c:pt idx="186">
                  <c:v>1.1783520107739556E-3</c:v>
                </c:pt>
                <c:pt idx="187">
                  <c:v>1.2641535360524234E-3</c:v>
                </c:pt>
                <c:pt idx="188">
                  <c:v>1.3330234497064412E-3</c:v>
                </c:pt>
                <c:pt idx="189">
                  <c:v>1.3851196331806945E-3</c:v>
                </c:pt>
                <c:pt idx="190">
                  <c:v>1.4207598111494267E-3</c:v>
                </c:pt>
                <c:pt idx="191">
                  <c:v>1.440410382108229E-3</c:v>
                </c:pt>
                <c:pt idx="192">
                  <c:v>1.4446743206980091E-3</c:v>
                </c:pt>
                <c:pt idx="193">
                  <c:v>1.434278319151321E-3</c:v>
                </c:pt>
                <c:pt idx="194">
                  <c:v>1.4100593344904533E-3</c:v>
                </c:pt>
                <c:pt idx="195">
                  <c:v>1.3729507057177236E-3</c:v>
                </c:pt>
                <c:pt idx="196">
                  <c:v>1.3239680013264524E-3</c:v>
                </c:pt>
                <c:pt idx="197">
                  <c:v>1.2641947521414812E-3</c:v>
                </c:pt>
                <c:pt idx="198">
                  <c:v>1.1947682178943457E-3</c:v>
                </c:pt>
                <c:pt idx="199">
                  <c:v>1.1168653281806227E-3</c:v>
                </c:pt>
                <c:pt idx="200">
                  <c:v>1.0316889296707803E-3</c:v>
                </c:pt>
              </c:numCache>
            </c:numRef>
          </c:yVal>
          <c:smooth val="1"/>
        </c:ser>
        <c:axId val="117690752"/>
        <c:axId val="143529472"/>
      </c:scatterChart>
      <c:valAx>
        <c:axId val="117690752"/>
        <c:scaling>
          <c:orientation val="minMax"/>
          <c:max val="0.2"/>
        </c:scaling>
        <c:axPos val="b"/>
        <c:numFmt formatCode="General" sourceLinked="1"/>
        <c:tickLblPos val="nextTo"/>
        <c:spPr>
          <a:ln w="19050">
            <a:solidFill>
              <a:sysClr val="windowText" lastClr="000000"/>
            </a:solidFill>
            <a:tailEnd type="arrow"/>
          </a:ln>
        </c:spPr>
        <c:crossAx val="143529472"/>
        <c:crosses val="autoZero"/>
        <c:crossBetween val="midCat"/>
      </c:valAx>
      <c:valAx>
        <c:axId val="143529472"/>
        <c:scaling>
          <c:orientation val="minMax"/>
        </c:scaling>
        <c:axPos val="l"/>
        <c:majorGridlines/>
        <c:numFmt formatCode="General" sourceLinked="0"/>
        <c:tickLblPos val="nextTo"/>
        <c:spPr>
          <a:ln w="19050">
            <a:solidFill>
              <a:schemeClr val="tx1"/>
            </a:solidFill>
            <a:tailEnd type="arrow"/>
          </a:ln>
        </c:spPr>
        <c:crossAx val="117690752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.41013074300291902"/>
          <c:y val="0.89822446194225625"/>
          <c:w val="0.21776404872467883"/>
          <c:h val="9.3815374245534544E-2"/>
        </c:manualLayout>
      </c:layout>
    </c:legend>
    <c:plotVisOnly val="1"/>
  </c:chart>
  <c:spPr>
    <a:solidFill>
      <a:schemeClr val="tx2">
        <a:lumMod val="40000"/>
        <a:lumOff val="60000"/>
      </a:schemeClr>
    </a:solidFill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0</xdr:row>
      <xdr:rowOff>95249</xdr:rowOff>
    </xdr:from>
    <xdr:to>
      <xdr:col>13</xdr:col>
      <xdr:colOff>219075</xdr:colOff>
      <xdr:row>16</xdr:row>
      <xdr:rowOff>66674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352425</xdr:colOff>
      <xdr:row>0</xdr:row>
      <xdr:rowOff>85725</xdr:rowOff>
    </xdr:from>
    <xdr:to>
      <xdr:col>19</xdr:col>
      <xdr:colOff>285750</xdr:colOff>
      <xdr:row>16</xdr:row>
      <xdr:rowOff>47625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</xdr:colOff>
      <xdr:row>0</xdr:row>
      <xdr:rowOff>66675</xdr:rowOff>
    </xdr:from>
    <xdr:to>
      <xdr:col>18</xdr:col>
      <xdr:colOff>581025</xdr:colOff>
      <xdr:row>14</xdr:row>
      <xdr:rowOff>142875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0</xdr:row>
      <xdr:rowOff>57150</xdr:rowOff>
    </xdr:from>
    <xdr:to>
      <xdr:col>12</xdr:col>
      <xdr:colOff>581025</xdr:colOff>
      <xdr:row>14</xdr:row>
      <xdr:rowOff>133350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38101</xdr:colOff>
      <xdr:row>0</xdr:row>
      <xdr:rowOff>47626</xdr:rowOff>
    </xdr:from>
    <xdr:to>
      <xdr:col>17</xdr:col>
      <xdr:colOff>85725</xdr:colOff>
      <xdr:row>17</xdr:row>
      <xdr:rowOff>152401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47625</xdr:colOff>
      <xdr:row>18</xdr:row>
      <xdr:rowOff>57150</xdr:rowOff>
    </xdr:from>
    <xdr:to>
      <xdr:col>17</xdr:col>
      <xdr:colOff>66675</xdr:colOff>
      <xdr:row>35</xdr:row>
      <xdr:rowOff>95250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oleObject" Target="../embeddings/oleObject3.bin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oleObject" Target="../embeddings/oleObject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0"/>
  <sheetViews>
    <sheetView tabSelected="1" workbookViewId="0">
      <selection activeCell="N22" sqref="N22"/>
    </sheetView>
  </sheetViews>
  <sheetFormatPr defaultRowHeight="15"/>
  <cols>
    <col min="2" max="2" width="10.5703125" bestFit="1" customWidth="1"/>
    <col min="4" max="4" width="11.7109375" bestFit="1" customWidth="1"/>
    <col min="5" max="5" width="11.85546875" customWidth="1"/>
    <col min="6" max="6" width="10.7109375" bestFit="1" customWidth="1"/>
  </cols>
  <sheetData>
    <row r="1" spans="1:7" ht="18.75">
      <c r="A1" s="25" t="s">
        <v>5</v>
      </c>
      <c r="B1" s="25"/>
      <c r="C1" s="25"/>
      <c r="D1" s="25"/>
      <c r="E1" s="2"/>
      <c r="F1" s="2"/>
      <c r="G1" s="4"/>
    </row>
    <row r="2" spans="1:7">
      <c r="A2" s="13"/>
      <c r="B2" s="2"/>
      <c r="C2" s="2"/>
      <c r="D2" s="2"/>
      <c r="E2" s="2"/>
      <c r="F2" s="2"/>
      <c r="G2" s="4"/>
    </row>
    <row r="3" spans="1:7" ht="20.25">
      <c r="A3" s="3" t="s">
        <v>0</v>
      </c>
      <c r="B3" s="2"/>
      <c r="C3" s="2"/>
      <c r="D3" s="2"/>
      <c r="E3" s="22" t="s">
        <v>34</v>
      </c>
      <c r="F3" s="22" t="s">
        <v>37</v>
      </c>
      <c r="G3" s="4"/>
    </row>
    <row r="4" spans="1:7">
      <c r="A4" s="2" t="s">
        <v>12</v>
      </c>
      <c r="B4" s="2"/>
      <c r="C4" s="2"/>
      <c r="D4" s="12">
        <v>1.0000000000000001E-5</v>
      </c>
      <c r="E4" s="2"/>
      <c r="F4" s="2"/>
      <c r="G4" s="4"/>
    </row>
    <row r="5" spans="1:7" ht="19.5">
      <c r="A5" s="2" t="s">
        <v>14</v>
      </c>
      <c r="B5" s="2"/>
      <c r="C5" s="2"/>
      <c r="D5" s="23">
        <v>9000</v>
      </c>
      <c r="E5" s="2"/>
      <c r="F5" s="2"/>
      <c r="G5" s="4"/>
    </row>
    <row r="6" spans="1:7" ht="19.5">
      <c r="A6" s="2" t="s">
        <v>20</v>
      </c>
      <c r="B6" s="2"/>
      <c r="C6" s="2"/>
      <c r="D6" s="19">
        <v>30000</v>
      </c>
      <c r="E6" s="2"/>
      <c r="F6" s="2"/>
      <c r="G6" s="4"/>
    </row>
    <row r="7" spans="1:7">
      <c r="A7" s="2" t="s">
        <v>16</v>
      </c>
      <c r="B7" s="2"/>
      <c r="C7" s="2"/>
      <c r="D7" s="2">
        <v>10</v>
      </c>
      <c r="E7" s="2"/>
      <c r="F7" s="2"/>
      <c r="G7" s="4"/>
    </row>
    <row r="8" spans="1:7">
      <c r="A8" s="2" t="s">
        <v>9</v>
      </c>
      <c r="B8" s="2"/>
      <c r="C8" s="2"/>
      <c r="D8" s="2">
        <v>0.01</v>
      </c>
      <c r="E8" s="2"/>
      <c r="F8" s="2"/>
      <c r="G8" s="4"/>
    </row>
    <row r="9" spans="1:7" ht="18.75">
      <c r="A9" s="2" t="s">
        <v>22</v>
      </c>
      <c r="B9" s="2"/>
      <c r="C9" s="2"/>
      <c r="D9" s="15">
        <f>$D$5*$D$4</f>
        <v>9.0000000000000011E-2</v>
      </c>
      <c r="E9" s="2"/>
      <c r="F9" s="2"/>
      <c r="G9" s="4"/>
    </row>
    <row r="10" spans="1:7" ht="18.75">
      <c r="A10" s="2"/>
      <c r="B10" s="2"/>
      <c r="C10" s="2"/>
      <c r="D10" s="2"/>
      <c r="E10" s="2"/>
      <c r="F10" s="1" t="s">
        <v>10</v>
      </c>
      <c r="G10" s="4"/>
    </row>
    <row r="11" spans="1:7">
      <c r="A11" s="2"/>
      <c r="B11" s="2"/>
      <c r="C11" s="2"/>
      <c r="D11" s="2"/>
      <c r="E11" s="2"/>
      <c r="F11" s="2"/>
      <c r="G11" s="4"/>
    </row>
    <row r="12" spans="1:7">
      <c r="A12" s="3" t="s">
        <v>1</v>
      </c>
      <c r="B12" s="2"/>
      <c r="C12" s="2"/>
      <c r="D12" s="2"/>
      <c r="E12" s="2"/>
      <c r="F12" s="2"/>
      <c r="G12" s="4"/>
    </row>
    <row r="13" spans="1:7" ht="18">
      <c r="A13" s="2" t="s">
        <v>29</v>
      </c>
      <c r="B13" s="2"/>
      <c r="C13" s="2"/>
      <c r="D13" s="2">
        <v>0</v>
      </c>
      <c r="E13" s="2"/>
      <c r="F13" s="2"/>
      <c r="G13" s="4"/>
    </row>
    <row r="14" spans="1:7" ht="18">
      <c r="A14" s="2" t="s">
        <v>21</v>
      </c>
      <c r="B14" s="2"/>
      <c r="C14" s="2"/>
      <c r="D14" s="2">
        <v>0</v>
      </c>
      <c r="E14" s="2"/>
      <c r="F14" s="2"/>
      <c r="G14" s="4"/>
    </row>
    <row r="15" spans="1:7" ht="18">
      <c r="A15" s="2" t="s">
        <v>28</v>
      </c>
      <c r="B15" s="2"/>
      <c r="C15" s="2"/>
      <c r="D15" s="8">
        <f>$D$7/$D$6</f>
        <v>3.3333333333333332E-4</v>
      </c>
      <c r="E15" s="2"/>
      <c r="F15" s="2"/>
      <c r="G15" s="4"/>
    </row>
    <row r="16" spans="1:7">
      <c r="A16" s="2"/>
      <c r="B16" s="2"/>
      <c r="C16" s="2"/>
      <c r="D16" s="2"/>
      <c r="E16" s="2"/>
      <c r="F16" s="2"/>
      <c r="G16" s="4"/>
    </row>
    <row r="17" spans="1:9">
      <c r="A17" s="2"/>
      <c r="B17" s="2"/>
      <c r="C17" s="2"/>
      <c r="D17" s="2"/>
      <c r="E17" s="2"/>
      <c r="F17" s="2"/>
      <c r="G17" s="4"/>
    </row>
    <row r="18" spans="1:9">
      <c r="A18" s="2"/>
      <c r="B18" s="2"/>
      <c r="C18" s="2"/>
      <c r="D18" s="2"/>
      <c r="E18" s="2"/>
      <c r="F18" s="2"/>
      <c r="G18" s="6"/>
    </row>
    <row r="19" spans="1:9" ht="18">
      <c r="A19" s="31" t="s">
        <v>3</v>
      </c>
      <c r="B19" s="31" t="s">
        <v>39</v>
      </c>
      <c r="C19" s="31" t="s">
        <v>4</v>
      </c>
      <c r="D19" s="31" t="s">
        <v>2</v>
      </c>
      <c r="E19" s="31" t="s">
        <v>40</v>
      </c>
      <c r="F19" s="31" t="s">
        <v>4</v>
      </c>
      <c r="G19" s="31" t="s">
        <v>2</v>
      </c>
      <c r="H19" s="26" t="s">
        <v>19</v>
      </c>
      <c r="I19" s="27"/>
    </row>
    <row r="20" spans="1:9">
      <c r="A20">
        <v>0</v>
      </c>
      <c r="B20" s="11">
        <f>$D$13/$D$4</f>
        <v>0</v>
      </c>
      <c r="C20" s="18">
        <f>($D$7-B20)/$D$5</f>
        <v>1.1111111111111111E-3</v>
      </c>
      <c r="D20" s="18">
        <f>D13+C20*$D$8</f>
        <v>1.1111111111111112E-5</v>
      </c>
      <c r="E20" s="11">
        <f>G20/$D$4</f>
        <v>10</v>
      </c>
      <c r="F20" s="18">
        <f>-$D$7/$D$6</f>
        <v>-3.3333333333333332E-4</v>
      </c>
      <c r="G20" s="18">
        <f>$D$7*$D$4</f>
        <v>1E-4</v>
      </c>
      <c r="H20" s="11">
        <f>$D$9</f>
        <v>9.0000000000000011E-2</v>
      </c>
      <c r="I20" s="11">
        <v>0</v>
      </c>
    </row>
    <row r="21" spans="1:9">
      <c r="A21">
        <f>A20+$D$8</f>
        <v>0.01</v>
      </c>
      <c r="B21" s="11">
        <f>D20/$D$4</f>
        <v>1.1111111111111112</v>
      </c>
      <c r="C21" s="18">
        <f>($D$7-B21)/$D$5</f>
        <v>9.8765432098765434E-4</v>
      </c>
      <c r="D21" s="18">
        <f>D20+C21*D8</f>
        <v>2.0987654320987655E-5</v>
      </c>
      <c r="E21" s="11">
        <f>G21/$D$4</f>
        <v>9.6666666666666661</v>
      </c>
      <c r="F21" s="18">
        <f>-E21/$D$6</f>
        <v>-3.2222222222222222E-4</v>
      </c>
      <c r="G21" s="18">
        <f>G20+F20*$D$8</f>
        <v>9.6666666666666667E-5</v>
      </c>
      <c r="H21" s="11">
        <f>$D$9</f>
        <v>9.0000000000000011E-2</v>
      </c>
      <c r="I21" s="11">
        <v>10</v>
      </c>
    </row>
    <row r="22" spans="1:9">
      <c r="A22">
        <f t="shared" ref="A22:A24" si="0">A21+$D$8</f>
        <v>0.02</v>
      </c>
      <c r="B22" s="11">
        <f>D21/$D$4</f>
        <v>2.0987654320987654</v>
      </c>
      <c r="C22" s="18">
        <f>($D$7-B22)/$D$5</f>
        <v>8.7791495198902606E-4</v>
      </c>
      <c r="D22" s="18">
        <f>D21+C22*$D$8</f>
        <v>2.9766803840877914E-5</v>
      </c>
      <c r="E22" s="11">
        <f>G22/$D$4</f>
        <v>9.3444444444444432</v>
      </c>
      <c r="F22" s="18">
        <f>-E22/$D$6</f>
        <v>-3.1148148148148143E-4</v>
      </c>
      <c r="G22" s="18">
        <f>G21+F21*$D$8</f>
        <v>9.3444444444444445E-5</v>
      </c>
      <c r="H22" s="11"/>
      <c r="I22" s="11"/>
    </row>
    <row r="23" spans="1:9">
      <c r="A23">
        <f t="shared" si="0"/>
        <v>0.03</v>
      </c>
      <c r="B23" s="11">
        <f>D22/$D$4</f>
        <v>2.9766803840877913</v>
      </c>
      <c r="C23" s="18">
        <f>($D$7-B23)/$D$5</f>
        <v>7.8036884621246764E-4</v>
      </c>
      <c r="D23" s="18">
        <f>D22+C23*$D$8</f>
        <v>3.7570492303002591E-5</v>
      </c>
      <c r="E23" s="11">
        <f>G23/$D$4</f>
        <v>9.0329629629629622</v>
      </c>
      <c r="F23" s="18">
        <f>-E23/$D$6</f>
        <v>-3.0109876543209875E-4</v>
      </c>
      <c r="G23" s="18">
        <f>G22+F22*$D$8</f>
        <v>9.0329629629629625E-5</v>
      </c>
      <c r="H23" s="11"/>
      <c r="I23" s="11"/>
    </row>
    <row r="24" spans="1:9">
      <c r="A24">
        <f t="shared" si="0"/>
        <v>0.04</v>
      </c>
      <c r="B24" s="11">
        <f>D23/$D$4</f>
        <v>3.7570492303002587</v>
      </c>
      <c r="C24" s="18">
        <f>($D$7-B24)/$D$5</f>
        <v>6.9366119663330451E-4</v>
      </c>
      <c r="D24" s="18">
        <f>D23+C24*$D$8</f>
        <v>4.4507104269335637E-5</v>
      </c>
      <c r="E24" s="11">
        <f t="shared" ref="E24:E87" si="1">G24/$D$4</f>
        <v>8.7318641975308626</v>
      </c>
      <c r="F24" s="18">
        <f t="shared" ref="F24:F87" si="2">-E24/$D$6</f>
        <v>-2.910621399176954E-4</v>
      </c>
      <c r="G24" s="18">
        <f t="shared" ref="G24:G87" si="3">G23+F23*$D$8</f>
        <v>8.731864197530864E-5</v>
      </c>
      <c r="H24" s="11"/>
      <c r="I24" s="11"/>
    </row>
    <row r="25" spans="1:9">
      <c r="A25">
        <f t="shared" ref="A25:A27" si="4">A24+$D$8</f>
        <v>0.05</v>
      </c>
      <c r="B25" s="11">
        <f t="shared" ref="B25:B27" si="5">D24/$D$4</f>
        <v>4.4507104269335631</v>
      </c>
      <c r="C25" s="18">
        <f t="shared" ref="C25:C88" si="6">($D$7-B25)/$D$5</f>
        <v>6.1658773034071524E-4</v>
      </c>
      <c r="D25" s="18">
        <f t="shared" ref="D25:D27" si="7">D24+C25*$D$8</f>
        <v>5.067298157274279E-5</v>
      </c>
      <c r="E25" s="11">
        <f t="shared" si="1"/>
        <v>8.4408020576131673</v>
      </c>
      <c r="F25" s="18">
        <f t="shared" si="2"/>
        <v>-2.8136006858710559E-4</v>
      </c>
      <c r="G25" s="18">
        <f t="shared" si="3"/>
        <v>8.4408020576131682E-5</v>
      </c>
      <c r="H25" s="11"/>
      <c r="I25" s="11"/>
    </row>
    <row r="26" spans="1:9">
      <c r="A26">
        <f t="shared" si="4"/>
        <v>6.0000000000000005E-2</v>
      </c>
      <c r="B26" s="11">
        <f t="shared" si="5"/>
        <v>5.067298157274279</v>
      </c>
      <c r="C26" s="18">
        <f t="shared" si="6"/>
        <v>5.4807798252508007E-4</v>
      </c>
      <c r="D26" s="18">
        <f t="shared" si="7"/>
        <v>5.6153761397993593E-5</v>
      </c>
      <c r="E26" s="11">
        <f t="shared" si="1"/>
        <v>8.1594419890260621</v>
      </c>
      <c r="F26" s="18">
        <f t="shared" si="2"/>
        <v>-2.7198139963420206E-4</v>
      </c>
      <c r="G26" s="18">
        <f t="shared" si="3"/>
        <v>8.1594419890260628E-5</v>
      </c>
      <c r="H26" s="11"/>
      <c r="I26" s="11"/>
    </row>
    <row r="27" spans="1:9">
      <c r="A27">
        <f t="shared" si="4"/>
        <v>7.0000000000000007E-2</v>
      </c>
      <c r="B27" s="11">
        <f t="shared" si="5"/>
        <v>5.6153761397993591</v>
      </c>
      <c r="C27" s="18">
        <f t="shared" si="6"/>
        <v>4.8718042891118232E-4</v>
      </c>
      <c r="D27" s="18">
        <f t="shared" si="7"/>
        <v>6.1025565687105414E-5</v>
      </c>
      <c r="E27" s="11">
        <f t="shared" si="1"/>
        <v>7.8874605893918597</v>
      </c>
      <c r="F27" s="18">
        <f t="shared" si="2"/>
        <v>-2.6291535297972863E-4</v>
      </c>
      <c r="G27" s="18">
        <f t="shared" si="3"/>
        <v>7.8874605893918605E-5</v>
      </c>
      <c r="H27" s="11"/>
      <c r="I27" s="11"/>
    </row>
    <row r="28" spans="1:9">
      <c r="A28">
        <f t="shared" ref="A28:A39" si="8">A27+$D$8</f>
        <v>0.08</v>
      </c>
      <c r="B28" s="11">
        <f t="shared" ref="B28:B32" si="9">D27/$D$4</f>
        <v>6.1025565687105408</v>
      </c>
      <c r="C28" s="18">
        <f t="shared" si="6"/>
        <v>4.3304927014327322E-4</v>
      </c>
      <c r="D28" s="18">
        <f t="shared" ref="D28:D32" si="10">D27+C28*$D$8</f>
        <v>6.5356058388538147E-5</v>
      </c>
      <c r="E28" s="11">
        <f t="shared" si="1"/>
        <v>7.6245452364121302</v>
      </c>
      <c r="F28" s="18">
        <f t="shared" si="2"/>
        <v>-2.5415150788040433E-4</v>
      </c>
      <c r="G28" s="18">
        <f t="shared" si="3"/>
        <v>7.6245452364121313E-5</v>
      </c>
      <c r="H28" s="11"/>
      <c r="I28" s="11"/>
    </row>
    <row r="29" spans="1:9">
      <c r="A29">
        <f t="shared" si="8"/>
        <v>0.09</v>
      </c>
      <c r="B29" s="11">
        <f t="shared" si="9"/>
        <v>6.5356058388538143</v>
      </c>
      <c r="C29" s="18">
        <f t="shared" si="6"/>
        <v>3.8493268457179838E-4</v>
      </c>
      <c r="D29" s="18">
        <f t="shared" si="10"/>
        <v>6.9205385234256129E-5</v>
      </c>
      <c r="E29" s="11">
        <f t="shared" si="1"/>
        <v>7.3703937285317265</v>
      </c>
      <c r="F29" s="18">
        <f t="shared" si="2"/>
        <v>-2.4567979095105753E-4</v>
      </c>
      <c r="G29" s="18">
        <f t="shared" si="3"/>
        <v>7.3703937285317267E-5</v>
      </c>
      <c r="H29" s="11"/>
      <c r="I29" s="11"/>
    </row>
    <row r="30" spans="1:9">
      <c r="A30">
        <f t="shared" si="8"/>
        <v>9.9999999999999992E-2</v>
      </c>
      <c r="B30" s="11">
        <f t="shared" si="9"/>
        <v>6.9205385234256127</v>
      </c>
      <c r="C30" s="18">
        <f t="shared" si="6"/>
        <v>3.4216238628604305E-4</v>
      </c>
      <c r="D30" s="18">
        <f t="shared" si="10"/>
        <v>7.2627009097116555E-5</v>
      </c>
      <c r="E30" s="11">
        <f t="shared" si="1"/>
        <v>7.1247139375806681</v>
      </c>
      <c r="F30" s="18">
        <f t="shared" si="2"/>
        <v>-2.3749046458602227E-4</v>
      </c>
      <c r="G30" s="18">
        <f t="shared" si="3"/>
        <v>7.124713937580669E-5</v>
      </c>
      <c r="H30" s="11"/>
      <c r="I30" s="11"/>
    </row>
    <row r="31" spans="1:9">
      <c r="A31">
        <f t="shared" si="8"/>
        <v>0.10999999999999999</v>
      </c>
      <c r="B31" s="11">
        <f t="shared" si="9"/>
        <v>7.2627009097116551</v>
      </c>
      <c r="C31" s="18">
        <f t="shared" si="6"/>
        <v>3.0414434336537168E-4</v>
      </c>
      <c r="D31" s="18">
        <f t="shared" si="10"/>
        <v>7.566845253077027E-5</v>
      </c>
      <c r="E31" s="11">
        <f t="shared" si="1"/>
        <v>6.8872234729946467</v>
      </c>
      <c r="F31" s="18">
        <f t="shared" si="2"/>
        <v>-2.2957411576648821E-4</v>
      </c>
      <c r="G31" s="18">
        <f t="shared" si="3"/>
        <v>6.8872234729946472E-5</v>
      </c>
      <c r="H31" s="11"/>
      <c r="I31" s="11"/>
    </row>
    <row r="32" spans="1:9">
      <c r="A32">
        <f t="shared" si="8"/>
        <v>0.11999999999999998</v>
      </c>
      <c r="B32" s="11">
        <f t="shared" si="9"/>
        <v>7.5668452530770267</v>
      </c>
      <c r="C32" s="18">
        <f t="shared" si="6"/>
        <v>2.7035052743588591E-4</v>
      </c>
      <c r="D32" s="18">
        <f t="shared" si="10"/>
        <v>7.8371957805129126E-5</v>
      </c>
      <c r="E32" s="11">
        <f t="shared" si="1"/>
        <v>6.6576493572281583</v>
      </c>
      <c r="F32" s="18">
        <f t="shared" si="2"/>
        <v>-2.2192164524093862E-4</v>
      </c>
      <c r="G32" s="18">
        <f t="shared" si="3"/>
        <v>6.6576493572281591E-5</v>
      </c>
      <c r="H32" s="11"/>
      <c r="I32" s="11"/>
    </row>
    <row r="33" spans="1:9">
      <c r="A33">
        <f t="shared" si="8"/>
        <v>0.12999999999999998</v>
      </c>
      <c r="B33" s="11">
        <f>D32/$D$4</f>
        <v>7.8371957805129124</v>
      </c>
      <c r="C33" s="18">
        <f>($D$7-B33)/$D$5</f>
        <v>2.4031157994300974E-4</v>
      </c>
      <c r="D33" s="18">
        <f>D32+C33*$D$8</f>
        <v>8.0775073604559227E-5</v>
      </c>
      <c r="E33" s="11">
        <f t="shared" si="1"/>
        <v>6.4357277119872203</v>
      </c>
      <c r="F33" s="18">
        <f t="shared" si="2"/>
        <v>-2.1452425706624067E-4</v>
      </c>
      <c r="G33" s="18">
        <f t="shared" si="3"/>
        <v>6.4357277119872209E-5</v>
      </c>
      <c r="H33" s="11"/>
      <c r="I33" s="11"/>
    </row>
    <row r="34" spans="1:9">
      <c r="A34">
        <f t="shared" si="8"/>
        <v>0.13999999999999999</v>
      </c>
      <c r="B34" s="11">
        <f t="shared" ref="B34:B45" si="11">D33/$D$4</f>
        <v>8.0775073604559218</v>
      </c>
      <c r="C34" s="18">
        <f t="shared" si="6"/>
        <v>2.1361029328267536E-4</v>
      </c>
      <c r="D34" s="18">
        <f t="shared" ref="D34:D45" si="12">D33+C34*$D$8</f>
        <v>8.291117653738598E-5</v>
      </c>
      <c r="E34" s="11">
        <f t="shared" si="1"/>
        <v>6.2212034549209791</v>
      </c>
      <c r="F34" s="18">
        <f t="shared" si="2"/>
        <v>-2.0737344849736596E-4</v>
      </c>
      <c r="G34" s="18">
        <f t="shared" si="3"/>
        <v>6.22120345492098E-5</v>
      </c>
      <c r="H34" s="11"/>
      <c r="I34" s="11"/>
    </row>
    <row r="35" spans="1:9">
      <c r="A35">
        <f t="shared" si="8"/>
        <v>0.15</v>
      </c>
      <c r="B35" s="11">
        <f t="shared" si="11"/>
        <v>8.2911176537385973</v>
      </c>
      <c r="C35" s="18">
        <f t="shared" si="6"/>
        <v>1.8987581625126696E-4</v>
      </c>
      <c r="D35" s="18">
        <f t="shared" si="12"/>
        <v>8.4809934699898651E-5</v>
      </c>
      <c r="E35" s="11">
        <f t="shared" si="1"/>
        <v>6.0138300064236132</v>
      </c>
      <c r="F35" s="18">
        <f t="shared" si="2"/>
        <v>-2.0046100021412045E-4</v>
      </c>
      <c r="G35" s="18">
        <f t="shared" si="3"/>
        <v>6.0138300064236139E-5</v>
      </c>
      <c r="H35" s="11"/>
      <c r="I35" s="11"/>
    </row>
    <row r="36" spans="1:9">
      <c r="A36">
        <f t="shared" si="8"/>
        <v>0.16</v>
      </c>
      <c r="B36" s="11">
        <f t="shared" si="11"/>
        <v>8.4809934699898637</v>
      </c>
      <c r="C36" s="18">
        <f t="shared" si="6"/>
        <v>1.6877850333445958E-4</v>
      </c>
      <c r="D36" s="18">
        <f t="shared" si="12"/>
        <v>8.6497719733243241E-5</v>
      </c>
      <c r="E36" s="11">
        <f t="shared" si="1"/>
        <v>5.8133690062094932</v>
      </c>
      <c r="F36" s="18">
        <f t="shared" si="2"/>
        <v>-1.9377896687364977E-4</v>
      </c>
      <c r="G36" s="18">
        <f t="shared" si="3"/>
        <v>5.8133690062094936E-5</v>
      </c>
      <c r="H36" s="11"/>
      <c r="I36" s="11"/>
    </row>
    <row r="37" spans="1:9">
      <c r="A37">
        <f t="shared" si="8"/>
        <v>0.17</v>
      </c>
      <c r="B37" s="11">
        <f t="shared" si="11"/>
        <v>8.6497719733243237</v>
      </c>
      <c r="C37" s="18">
        <f t="shared" si="6"/>
        <v>1.5002533629729736E-4</v>
      </c>
      <c r="D37" s="18">
        <f t="shared" si="12"/>
        <v>8.7997973096216214E-5</v>
      </c>
      <c r="E37" s="11">
        <f t="shared" si="1"/>
        <v>5.6195900393358436</v>
      </c>
      <c r="F37" s="18">
        <f t="shared" si="2"/>
        <v>-1.8731966797786145E-4</v>
      </c>
      <c r="G37" s="18">
        <f t="shared" si="3"/>
        <v>5.6195900393358437E-5</v>
      </c>
      <c r="H37" s="11"/>
      <c r="I37" s="11"/>
    </row>
    <row r="38" spans="1:9">
      <c r="A38">
        <f t="shared" si="8"/>
        <v>0.18000000000000002</v>
      </c>
      <c r="B38" s="11">
        <f t="shared" si="11"/>
        <v>8.7997973096216207</v>
      </c>
      <c r="C38" s="18">
        <f t="shared" si="6"/>
        <v>1.333558544864866E-4</v>
      </c>
      <c r="D38" s="18">
        <f t="shared" si="12"/>
        <v>8.9331531641081082E-5</v>
      </c>
      <c r="E38" s="11">
        <f t="shared" si="1"/>
        <v>5.4322703713579816</v>
      </c>
      <c r="F38" s="18">
        <f t="shared" si="2"/>
        <v>-1.8107567904526606E-4</v>
      </c>
      <c r="G38" s="18">
        <f t="shared" si="3"/>
        <v>5.4322703713579819E-5</v>
      </c>
      <c r="H38" s="11"/>
      <c r="I38" s="11"/>
    </row>
    <row r="39" spans="1:9">
      <c r="A39">
        <f t="shared" si="8"/>
        <v>0.19000000000000003</v>
      </c>
      <c r="B39" s="11">
        <f t="shared" si="11"/>
        <v>8.9331531641081074</v>
      </c>
      <c r="C39" s="18">
        <f t="shared" si="6"/>
        <v>1.185385373213214E-4</v>
      </c>
      <c r="D39" s="18">
        <f t="shared" si="12"/>
        <v>9.0516917014294291E-5</v>
      </c>
      <c r="E39" s="11">
        <f t="shared" si="1"/>
        <v>5.2511946923127155</v>
      </c>
      <c r="F39" s="18">
        <f t="shared" si="2"/>
        <v>-1.7503982307709052E-4</v>
      </c>
      <c r="G39" s="18">
        <f t="shared" si="3"/>
        <v>5.2511946923127155E-5</v>
      </c>
      <c r="H39" s="11"/>
      <c r="I39" s="11"/>
    </row>
    <row r="40" spans="1:9">
      <c r="A40">
        <f t="shared" ref="A40:A103" si="13">A39+$D$8</f>
        <v>0.20000000000000004</v>
      </c>
      <c r="B40" s="11">
        <f t="shared" si="11"/>
        <v>9.0516917014294282</v>
      </c>
      <c r="C40" s="18">
        <f t="shared" si="6"/>
        <v>1.0536758873006353E-4</v>
      </c>
      <c r="D40" s="18">
        <f t="shared" si="12"/>
        <v>9.1570592901594932E-5</v>
      </c>
      <c r="E40" s="11">
        <f t="shared" si="1"/>
        <v>5.0761548692356246</v>
      </c>
      <c r="F40" s="18">
        <f t="shared" si="2"/>
        <v>-1.6920516230785416E-4</v>
      </c>
      <c r="G40" s="18">
        <f t="shared" si="3"/>
        <v>5.076154869235625E-5</v>
      </c>
      <c r="H40" s="11"/>
      <c r="I40" s="11"/>
    </row>
    <row r="41" spans="1:9">
      <c r="A41">
        <f t="shared" si="13"/>
        <v>0.21000000000000005</v>
      </c>
      <c r="B41" s="11">
        <f t="shared" si="11"/>
        <v>9.1570592901594932</v>
      </c>
      <c r="C41" s="18">
        <f t="shared" si="6"/>
        <v>9.3660078871167431E-5</v>
      </c>
      <c r="D41" s="18">
        <f t="shared" si="12"/>
        <v>9.2507193690306605E-5</v>
      </c>
      <c r="E41" s="11">
        <f t="shared" si="1"/>
        <v>4.9069497069277705</v>
      </c>
      <c r="F41" s="18">
        <f t="shared" si="2"/>
        <v>-1.6356499023092568E-4</v>
      </c>
      <c r="G41" s="18">
        <f t="shared" si="3"/>
        <v>4.9069497069277707E-5</v>
      </c>
      <c r="H41" s="11"/>
      <c r="I41" s="11"/>
    </row>
    <row r="42" spans="1:9">
      <c r="A42">
        <f t="shared" si="13"/>
        <v>0.22000000000000006</v>
      </c>
      <c r="B42" s="11">
        <f t="shared" si="11"/>
        <v>9.2507193690306604</v>
      </c>
      <c r="C42" s="18">
        <f t="shared" si="6"/>
        <v>8.3253403441037736E-5</v>
      </c>
      <c r="D42" s="18">
        <f t="shared" si="12"/>
        <v>9.3339727724716989E-5</v>
      </c>
      <c r="E42" s="11">
        <f t="shared" si="1"/>
        <v>4.7433847166968448</v>
      </c>
      <c r="F42" s="18">
        <f t="shared" si="2"/>
        <v>-1.5811282388989483E-4</v>
      </c>
      <c r="G42" s="18">
        <f t="shared" si="3"/>
        <v>4.7433847166968451E-5</v>
      </c>
      <c r="H42" s="11"/>
      <c r="I42" s="11"/>
    </row>
    <row r="43" spans="1:9">
      <c r="A43">
        <f t="shared" si="13"/>
        <v>0.23000000000000007</v>
      </c>
      <c r="B43" s="11">
        <f t="shared" si="11"/>
        <v>9.3339727724716983</v>
      </c>
      <c r="C43" s="18">
        <f t="shared" si="6"/>
        <v>7.4003025280922405E-5</v>
      </c>
      <c r="D43" s="18">
        <f t="shared" si="12"/>
        <v>9.4079757977526209E-5</v>
      </c>
      <c r="E43" s="11">
        <f t="shared" si="1"/>
        <v>4.5852718928069498</v>
      </c>
      <c r="F43" s="18">
        <f t="shared" si="2"/>
        <v>-1.5284239642689832E-4</v>
      </c>
      <c r="G43" s="18">
        <f t="shared" si="3"/>
        <v>4.5852718928069502E-5</v>
      </c>
      <c r="H43" s="11"/>
      <c r="I43" s="11"/>
    </row>
    <row r="44" spans="1:9">
      <c r="A44">
        <f t="shared" si="13"/>
        <v>0.24000000000000007</v>
      </c>
      <c r="B44" s="11">
        <f t="shared" si="11"/>
        <v>9.4079757977526199</v>
      </c>
      <c r="C44" s="18">
        <f t="shared" si="6"/>
        <v>6.5780466916375569E-5</v>
      </c>
      <c r="D44" s="18">
        <f t="shared" si="12"/>
        <v>9.4737562646689965E-5</v>
      </c>
      <c r="E44" s="11">
        <f t="shared" si="1"/>
        <v>4.4324294963800517</v>
      </c>
      <c r="F44" s="18">
        <f t="shared" si="2"/>
        <v>-1.4774764987933505E-4</v>
      </c>
      <c r="G44" s="18">
        <f t="shared" si="3"/>
        <v>4.432429496380052E-5</v>
      </c>
      <c r="H44" s="11"/>
      <c r="I44" s="11"/>
    </row>
    <row r="45" spans="1:9">
      <c r="A45">
        <f t="shared" si="13"/>
        <v>0.25000000000000006</v>
      </c>
      <c r="B45" s="11">
        <f t="shared" si="11"/>
        <v>9.4737562646689959</v>
      </c>
      <c r="C45" s="18">
        <f t="shared" si="6"/>
        <v>5.8471526147889346E-5</v>
      </c>
      <c r="D45" s="18">
        <f t="shared" si="12"/>
        <v>9.5322277908168856E-5</v>
      </c>
      <c r="E45" s="11">
        <f t="shared" si="1"/>
        <v>4.2846818465007166</v>
      </c>
      <c r="F45" s="18">
        <f t="shared" si="2"/>
        <v>-1.4282272821669056E-4</v>
      </c>
      <c r="G45" s="18">
        <f t="shared" si="3"/>
        <v>4.284681846500717E-5</v>
      </c>
      <c r="H45" s="11"/>
      <c r="I45" s="11"/>
    </row>
    <row r="46" spans="1:9">
      <c r="A46">
        <f t="shared" si="13"/>
        <v>0.26000000000000006</v>
      </c>
      <c r="B46" s="11">
        <f t="shared" ref="B46:B48" si="14">D45/$D$4</f>
        <v>9.5322277908168846</v>
      </c>
      <c r="C46" s="18">
        <f t="shared" si="6"/>
        <v>5.1974689909235041E-5</v>
      </c>
      <c r="D46" s="18">
        <f t="shared" ref="D46:D48" si="15">D45+C46*$D$8</f>
        <v>9.5842024807261207E-5</v>
      </c>
      <c r="E46" s="11">
        <f t="shared" si="1"/>
        <v>4.1418591182840263</v>
      </c>
      <c r="F46" s="18">
        <f t="shared" si="2"/>
        <v>-1.3806197060946753E-4</v>
      </c>
      <c r="G46" s="18">
        <f t="shared" si="3"/>
        <v>4.1418591182840267E-5</v>
      </c>
      <c r="H46" s="11"/>
      <c r="I46" s="11"/>
    </row>
    <row r="47" spans="1:9">
      <c r="A47">
        <f t="shared" si="13"/>
        <v>0.27000000000000007</v>
      </c>
      <c r="B47" s="11">
        <f t="shared" si="14"/>
        <v>9.5842024807261197</v>
      </c>
      <c r="C47" s="18">
        <f t="shared" si="6"/>
        <v>4.6199724363764482E-5</v>
      </c>
      <c r="D47" s="18">
        <f t="shared" si="15"/>
        <v>9.6304022050898845E-5</v>
      </c>
      <c r="E47" s="11">
        <f t="shared" si="1"/>
        <v>4.0037971476745584</v>
      </c>
      <c r="F47" s="18">
        <f t="shared" si="2"/>
        <v>-1.3345990492248528E-4</v>
      </c>
      <c r="G47" s="18">
        <f t="shared" si="3"/>
        <v>4.0037971476745589E-5</v>
      </c>
      <c r="H47" s="11"/>
      <c r="I47" s="11"/>
    </row>
    <row r="48" spans="1:9">
      <c r="A48">
        <f t="shared" si="13"/>
        <v>0.28000000000000008</v>
      </c>
      <c r="B48" s="11">
        <f t="shared" si="14"/>
        <v>9.630402205089883</v>
      </c>
      <c r="C48" s="18">
        <f t="shared" si="6"/>
        <v>4.1066421656679668E-5</v>
      </c>
      <c r="D48" s="18">
        <f t="shared" si="15"/>
        <v>9.6714686267465648E-5</v>
      </c>
      <c r="E48" s="11">
        <f t="shared" si="1"/>
        <v>3.8703372427520728</v>
      </c>
      <c r="F48" s="18">
        <f t="shared" si="2"/>
        <v>-1.2901124142506909E-4</v>
      </c>
      <c r="G48" s="18">
        <f t="shared" si="3"/>
        <v>3.8703372427520733E-5</v>
      </c>
      <c r="H48" s="11"/>
      <c r="I48" s="11"/>
    </row>
    <row r="49" spans="1:9">
      <c r="A49">
        <f t="shared" si="13"/>
        <v>0.29000000000000009</v>
      </c>
      <c r="B49" s="11">
        <f>D48/$D$4</f>
        <v>9.6714686267465648</v>
      </c>
      <c r="C49" s="18">
        <f>($D$7-B49)/$D$5</f>
        <v>3.6503485917048351E-5</v>
      </c>
      <c r="D49" s="18">
        <f>D48+C49*$D$8</f>
        <v>9.7079721126636131E-5</v>
      </c>
      <c r="E49" s="11">
        <f t="shared" si="1"/>
        <v>3.7413260013270042</v>
      </c>
      <c r="F49" s="18">
        <f t="shared" si="2"/>
        <v>-1.2471086671090014E-4</v>
      </c>
      <c r="G49" s="18">
        <f t="shared" si="3"/>
        <v>3.7413260013270045E-5</v>
      </c>
      <c r="H49" s="11"/>
      <c r="I49" s="11"/>
    </row>
    <row r="50" spans="1:9">
      <c r="A50">
        <f t="shared" si="13"/>
        <v>0.3000000000000001</v>
      </c>
      <c r="B50" s="11">
        <f t="shared" ref="B50:B54" si="16">D49/$D$4</f>
        <v>9.7079721126636116</v>
      </c>
      <c r="C50" s="18">
        <f t="shared" si="6"/>
        <v>3.2447543037376489E-5</v>
      </c>
      <c r="D50" s="18">
        <f t="shared" ref="D50:D54" si="17">D49+C50*$D$8</f>
        <v>9.740419655700989E-5</v>
      </c>
      <c r="E50" s="11">
        <f t="shared" si="1"/>
        <v>3.6166151346161044</v>
      </c>
      <c r="F50" s="18">
        <f t="shared" si="2"/>
        <v>-1.2055383782053681E-4</v>
      </c>
      <c r="G50" s="18">
        <f t="shared" si="3"/>
        <v>3.6166151346161046E-5</v>
      </c>
      <c r="H50" s="11"/>
      <c r="I50" s="11"/>
    </row>
    <row r="51" spans="1:9">
      <c r="A51">
        <f t="shared" si="13"/>
        <v>0.31000000000000011</v>
      </c>
      <c r="B51" s="11">
        <f t="shared" si="16"/>
        <v>9.7404196557009879</v>
      </c>
      <c r="C51" s="18">
        <f t="shared" si="6"/>
        <v>2.8842260477668012E-5</v>
      </c>
      <c r="D51" s="18">
        <f t="shared" si="17"/>
        <v>9.7692619161786565E-5</v>
      </c>
      <c r="E51" s="11">
        <f t="shared" si="1"/>
        <v>3.4960612967955678</v>
      </c>
      <c r="F51" s="18">
        <f t="shared" si="2"/>
        <v>-1.1653537655985226E-4</v>
      </c>
      <c r="G51" s="18">
        <f t="shared" si="3"/>
        <v>3.4960612967955681E-5</v>
      </c>
      <c r="H51" s="11"/>
      <c r="I51" s="11"/>
    </row>
    <row r="52" spans="1:9">
      <c r="A52">
        <f t="shared" si="13"/>
        <v>0.32000000000000012</v>
      </c>
      <c r="B52" s="11">
        <f t="shared" si="16"/>
        <v>9.7692619161786549</v>
      </c>
      <c r="C52" s="18">
        <f t="shared" si="6"/>
        <v>2.5637564869038343E-5</v>
      </c>
      <c r="D52" s="18">
        <f t="shared" si="17"/>
        <v>9.7948994810476947E-5</v>
      </c>
      <c r="E52" s="11">
        <f t="shared" si="1"/>
        <v>3.3795259202357157</v>
      </c>
      <c r="F52" s="18">
        <f t="shared" si="2"/>
        <v>-1.1265086400785719E-4</v>
      </c>
      <c r="G52" s="18">
        <f t="shared" si="3"/>
        <v>3.379525920235716E-5</v>
      </c>
      <c r="H52" s="11"/>
      <c r="I52" s="11"/>
    </row>
    <row r="53" spans="1:9">
      <c r="A53">
        <f t="shared" si="13"/>
        <v>0.33000000000000013</v>
      </c>
      <c r="B53" s="11">
        <f t="shared" si="16"/>
        <v>9.7948994810476933</v>
      </c>
      <c r="C53" s="18">
        <f t="shared" si="6"/>
        <v>2.2788946550256306E-5</v>
      </c>
      <c r="D53" s="18">
        <f t="shared" si="17"/>
        <v>9.8176884275979511E-5</v>
      </c>
      <c r="E53" s="11">
        <f t="shared" si="1"/>
        <v>3.2668750562278586</v>
      </c>
      <c r="F53" s="18">
        <f t="shared" si="2"/>
        <v>-1.0889583520759528E-4</v>
      </c>
      <c r="G53" s="18">
        <f t="shared" si="3"/>
        <v>3.2668750562278588E-5</v>
      </c>
      <c r="H53" s="11"/>
      <c r="I53" s="11"/>
    </row>
    <row r="54" spans="1:9">
      <c r="A54">
        <f t="shared" si="13"/>
        <v>0.34000000000000014</v>
      </c>
      <c r="B54" s="11">
        <f t="shared" si="16"/>
        <v>9.8176884275979504</v>
      </c>
      <c r="C54" s="18">
        <f t="shared" si="6"/>
        <v>2.0256841378005516E-5</v>
      </c>
      <c r="D54" s="18">
        <f t="shared" si="17"/>
        <v>9.8379452689759567E-5</v>
      </c>
      <c r="E54" s="11">
        <f t="shared" si="1"/>
        <v>3.1579792210202631</v>
      </c>
      <c r="F54" s="18">
        <f t="shared" si="2"/>
        <v>-1.0526597403400877E-4</v>
      </c>
      <c r="G54" s="18">
        <f t="shared" si="3"/>
        <v>3.1579792210202634E-5</v>
      </c>
      <c r="H54" s="11"/>
      <c r="I54" s="11"/>
    </row>
    <row r="55" spans="1:9">
      <c r="A55">
        <f t="shared" si="13"/>
        <v>0.35000000000000014</v>
      </c>
      <c r="B55" s="11">
        <f>D54/$D$4</f>
        <v>9.8379452689759557</v>
      </c>
      <c r="C55" s="18">
        <f>($D$7-B55)/$D$5</f>
        <v>1.8006081224893815E-5</v>
      </c>
      <c r="D55" s="18">
        <f>D54+C55*$D$8</f>
        <v>9.8559513502008509E-5</v>
      </c>
      <c r="E55" s="11">
        <f t="shared" si="1"/>
        <v>3.0527132469862543</v>
      </c>
      <c r="F55" s="18">
        <f t="shared" si="2"/>
        <v>-1.0175710823287514E-4</v>
      </c>
      <c r="G55" s="18">
        <f t="shared" si="3"/>
        <v>3.0527132469862547E-5</v>
      </c>
      <c r="H55" s="11"/>
      <c r="I55" s="11"/>
    </row>
    <row r="56" spans="1:9">
      <c r="A56">
        <f t="shared" si="13"/>
        <v>0.36000000000000015</v>
      </c>
      <c r="B56" s="11">
        <f t="shared" ref="B56:B60" si="18">D55/$D$4</f>
        <v>9.8559513502008507</v>
      </c>
      <c r="C56" s="18">
        <f t="shared" si="6"/>
        <v>1.6005405533238816E-5</v>
      </c>
      <c r="D56" s="18">
        <f t="shared" ref="D56:D60" si="19">D55+C56*$D$8</f>
        <v>9.8719567557340902E-5</v>
      </c>
      <c r="E56" s="11">
        <f t="shared" si="1"/>
        <v>2.9509561387533791</v>
      </c>
      <c r="F56" s="18">
        <f t="shared" si="2"/>
        <v>-9.8365204625112642E-5</v>
      </c>
      <c r="G56" s="18">
        <f t="shared" si="3"/>
        <v>2.9509561387533795E-5</v>
      </c>
      <c r="H56" s="11"/>
      <c r="I56" s="11"/>
    </row>
    <row r="57" spans="1:9">
      <c r="A57">
        <f t="shared" si="13"/>
        <v>0.37000000000000016</v>
      </c>
      <c r="B57" s="11">
        <f t="shared" si="18"/>
        <v>9.8719567557340895</v>
      </c>
      <c r="C57" s="18">
        <f t="shared" si="6"/>
        <v>1.4227027140656724E-5</v>
      </c>
      <c r="D57" s="18">
        <f t="shared" si="19"/>
        <v>9.8861837828747475E-5</v>
      </c>
      <c r="E57" s="11">
        <f t="shared" si="1"/>
        <v>2.8525909341282665</v>
      </c>
      <c r="F57" s="18">
        <f t="shared" si="2"/>
        <v>-9.5086364470942214E-5</v>
      </c>
      <c r="G57" s="18">
        <f t="shared" si="3"/>
        <v>2.8525909341282668E-5</v>
      </c>
      <c r="H57" s="11"/>
      <c r="I57" s="11"/>
    </row>
    <row r="58" spans="1:9">
      <c r="A58">
        <f t="shared" si="13"/>
        <v>0.38000000000000017</v>
      </c>
      <c r="B58" s="11">
        <f t="shared" si="18"/>
        <v>9.8861837828747472</v>
      </c>
      <c r="C58" s="18">
        <f t="shared" si="6"/>
        <v>1.2646246347250312E-5</v>
      </c>
      <c r="D58" s="18">
        <f t="shared" si="19"/>
        <v>9.8988300292219972E-5</v>
      </c>
      <c r="E58" s="11">
        <f t="shared" si="1"/>
        <v>2.7575045696573244</v>
      </c>
      <c r="F58" s="18">
        <f t="shared" si="2"/>
        <v>-9.1916818988577482E-5</v>
      </c>
      <c r="G58" s="18">
        <f t="shared" si="3"/>
        <v>2.7575045696573247E-5</v>
      </c>
      <c r="H58" s="11"/>
      <c r="I58" s="11"/>
    </row>
    <row r="59" spans="1:9">
      <c r="A59">
        <f t="shared" si="13"/>
        <v>0.39000000000000018</v>
      </c>
      <c r="B59" s="11">
        <f t="shared" si="18"/>
        <v>9.8988300292219957</v>
      </c>
      <c r="C59" s="18">
        <f t="shared" si="6"/>
        <v>1.1241107864222697E-5</v>
      </c>
      <c r="D59" s="18">
        <f t="shared" si="19"/>
        <v>9.9100711370862197E-5</v>
      </c>
      <c r="E59" s="11">
        <f t="shared" si="1"/>
        <v>2.6655877506687471</v>
      </c>
      <c r="F59" s="18">
        <f t="shared" si="2"/>
        <v>-8.8852925022291576E-5</v>
      </c>
      <c r="G59" s="18">
        <f t="shared" si="3"/>
        <v>2.6655877506687473E-5</v>
      </c>
      <c r="H59" s="11"/>
      <c r="I59" s="11"/>
    </row>
    <row r="60" spans="1:9">
      <c r="A60">
        <f t="shared" si="13"/>
        <v>0.40000000000000019</v>
      </c>
      <c r="B60" s="11">
        <f t="shared" si="18"/>
        <v>9.9100711370862182</v>
      </c>
      <c r="C60" s="18">
        <f t="shared" si="6"/>
        <v>9.9920958793090853E-6</v>
      </c>
      <c r="D60" s="18">
        <f t="shared" si="19"/>
        <v>9.9200632329655283E-5</v>
      </c>
      <c r="E60" s="11">
        <f t="shared" si="1"/>
        <v>2.5767348256464553</v>
      </c>
      <c r="F60" s="18">
        <f t="shared" si="2"/>
        <v>-8.5891160854881845E-5</v>
      </c>
      <c r="G60" s="18">
        <f t="shared" si="3"/>
        <v>2.5767348256464556E-5</v>
      </c>
      <c r="H60" s="11"/>
      <c r="I60" s="11"/>
    </row>
    <row r="61" spans="1:9">
      <c r="A61">
        <f t="shared" si="13"/>
        <v>0.4100000000000002</v>
      </c>
      <c r="B61" s="11">
        <f>D60/$D$4</f>
        <v>9.9200632329655267</v>
      </c>
      <c r="C61" s="18">
        <f>($D$7-B61)/$D$5</f>
        <v>8.8818630038303635E-6</v>
      </c>
      <c r="D61" s="18">
        <f>D60+C61*$D$8</f>
        <v>9.9289450959693583E-5</v>
      </c>
      <c r="E61" s="11">
        <f t="shared" si="1"/>
        <v>2.4908436647915737</v>
      </c>
      <c r="F61" s="18">
        <f t="shared" si="2"/>
        <v>-8.3028122159719127E-5</v>
      </c>
      <c r="G61" s="18">
        <f t="shared" si="3"/>
        <v>2.4908436647915737E-5</v>
      </c>
      <c r="H61" s="11"/>
      <c r="I61" s="11"/>
    </row>
    <row r="62" spans="1:9">
      <c r="A62">
        <f t="shared" si="13"/>
        <v>0.42000000000000021</v>
      </c>
      <c r="B62" s="11">
        <f t="shared" ref="B62:B66" si="20">D61/$D$4</f>
        <v>9.9289450959693575</v>
      </c>
      <c r="C62" s="18">
        <f t="shared" si="6"/>
        <v>7.894989336738058E-6</v>
      </c>
      <c r="D62" s="18">
        <f t="shared" ref="D62:D66" si="21">D61+C62*$D$8</f>
        <v>9.9368400853060964E-5</v>
      </c>
      <c r="E62" s="11">
        <f t="shared" si="1"/>
        <v>2.4078155426318544</v>
      </c>
      <c r="F62" s="18">
        <f t="shared" si="2"/>
        <v>-8.0260518087728474E-5</v>
      </c>
      <c r="G62" s="18">
        <f t="shared" si="3"/>
        <v>2.4078155426318546E-5</v>
      </c>
      <c r="H62" s="11"/>
      <c r="I62" s="11"/>
    </row>
    <row r="63" spans="1:9">
      <c r="A63">
        <f t="shared" si="13"/>
        <v>0.43000000000000022</v>
      </c>
      <c r="B63" s="11">
        <f t="shared" si="20"/>
        <v>9.9368400853060947</v>
      </c>
      <c r="C63" s="18">
        <f t="shared" si="6"/>
        <v>7.0177682993228054E-6</v>
      </c>
      <c r="D63" s="18">
        <f t="shared" si="21"/>
        <v>9.9438578536054193E-5</v>
      </c>
      <c r="E63" s="11">
        <f t="shared" si="1"/>
        <v>2.3275550245441261</v>
      </c>
      <c r="F63" s="18">
        <f t="shared" si="2"/>
        <v>-7.7585167484804207E-5</v>
      </c>
      <c r="G63" s="18">
        <f t="shared" si="3"/>
        <v>2.3275550245441262E-5</v>
      </c>
      <c r="H63" s="11"/>
      <c r="I63" s="11"/>
    </row>
    <row r="64" spans="1:9">
      <c r="A64">
        <f t="shared" si="13"/>
        <v>0.44000000000000022</v>
      </c>
      <c r="B64" s="11">
        <f t="shared" si="20"/>
        <v>9.9438578536054187</v>
      </c>
      <c r="C64" s="18">
        <f t="shared" si="6"/>
        <v>6.2380162660645843E-6</v>
      </c>
      <c r="D64" s="18">
        <f t="shared" si="21"/>
        <v>9.9500958698714835E-5</v>
      </c>
      <c r="E64" s="11">
        <f t="shared" si="1"/>
        <v>2.2499698570593218</v>
      </c>
      <c r="F64" s="18">
        <f t="shared" si="2"/>
        <v>-7.4998995235310724E-5</v>
      </c>
      <c r="G64" s="18">
        <f t="shared" si="3"/>
        <v>2.249969857059322E-5</v>
      </c>
      <c r="H64" s="11"/>
      <c r="I64" s="11"/>
    </row>
    <row r="65" spans="1:9">
      <c r="A65">
        <f t="shared" si="13"/>
        <v>0.45000000000000023</v>
      </c>
      <c r="B65" s="11">
        <f t="shared" si="20"/>
        <v>9.9500958698714825</v>
      </c>
      <c r="C65" s="18">
        <f t="shared" si="6"/>
        <v>5.5449033476130515E-6</v>
      </c>
      <c r="D65" s="18">
        <f t="shared" si="21"/>
        <v>9.9556407732190967E-5</v>
      </c>
      <c r="E65" s="11">
        <f t="shared" si="1"/>
        <v>2.1749708618240113</v>
      </c>
      <c r="F65" s="18">
        <f t="shared" si="2"/>
        <v>-7.2499028727467045E-5</v>
      </c>
      <c r="G65" s="18">
        <f t="shared" si="3"/>
        <v>2.1749708618240114E-5</v>
      </c>
      <c r="H65" s="11"/>
      <c r="I65" s="11"/>
    </row>
    <row r="66" spans="1:9">
      <c r="A66">
        <f t="shared" si="13"/>
        <v>0.46000000000000024</v>
      </c>
      <c r="B66" s="11">
        <f t="shared" si="20"/>
        <v>9.9556407732190966</v>
      </c>
      <c r="C66" s="18">
        <f t="shared" si="6"/>
        <v>4.928802975655936E-6</v>
      </c>
      <c r="D66" s="18">
        <f t="shared" si="21"/>
        <v>9.9605695761947533E-5</v>
      </c>
      <c r="E66" s="11">
        <f t="shared" si="1"/>
        <v>2.1024718330965442</v>
      </c>
      <c r="F66" s="18">
        <f t="shared" si="2"/>
        <v>-7.0082394436551479E-5</v>
      </c>
      <c r="G66" s="18">
        <f t="shared" si="3"/>
        <v>2.1024718330965444E-5</v>
      </c>
      <c r="H66" s="11"/>
      <c r="I66" s="11"/>
    </row>
    <row r="67" spans="1:9">
      <c r="A67">
        <f t="shared" si="13"/>
        <v>0.47000000000000025</v>
      </c>
      <c r="B67" s="11">
        <f>D66/$D$4</f>
        <v>9.9605695761947519</v>
      </c>
      <c r="C67" s="18">
        <f>($D$7-B67)/$D$5</f>
        <v>4.38115820058312E-6</v>
      </c>
      <c r="D67" s="18">
        <f>D66+C67*$D$8</f>
        <v>9.9649507343953369E-5</v>
      </c>
      <c r="E67" s="11">
        <f t="shared" si="1"/>
        <v>2.0323894386599926</v>
      </c>
      <c r="F67" s="18">
        <f t="shared" si="2"/>
        <v>-6.7746314621999756E-5</v>
      </c>
      <c r="G67" s="18">
        <f t="shared" si="3"/>
        <v>2.0323894386599929E-5</v>
      </c>
      <c r="H67" s="11"/>
      <c r="I67" s="11"/>
    </row>
    <row r="68" spans="1:9">
      <c r="A68">
        <f t="shared" si="13"/>
        <v>0.48000000000000026</v>
      </c>
      <c r="B68" s="11">
        <f t="shared" ref="B68:B75" si="22">D67/$D$4</f>
        <v>9.9649507343953356</v>
      </c>
      <c r="C68" s="18">
        <f t="shared" si="6"/>
        <v>3.8943628449627078E-6</v>
      </c>
      <c r="D68" s="18">
        <f t="shared" ref="D68:D75" si="23">D67+C68*$D$8</f>
        <v>9.9688450972403001E-5</v>
      </c>
      <c r="E68" s="11">
        <f t="shared" si="1"/>
        <v>1.9646431240379929</v>
      </c>
      <c r="F68" s="18">
        <f t="shared" si="2"/>
        <v>-6.5488104134599768E-5</v>
      </c>
      <c r="G68" s="18">
        <f t="shared" si="3"/>
        <v>1.9646431240379931E-5</v>
      </c>
      <c r="H68" s="11"/>
      <c r="I68" s="11"/>
    </row>
    <row r="69" spans="1:9">
      <c r="A69">
        <f t="shared" si="13"/>
        <v>0.49000000000000027</v>
      </c>
      <c r="B69" s="11">
        <f t="shared" si="22"/>
        <v>9.9688450972402993</v>
      </c>
      <c r="C69" s="18">
        <f t="shared" si="6"/>
        <v>3.4616558621889637E-6</v>
      </c>
      <c r="D69" s="18">
        <f t="shared" si="23"/>
        <v>9.9723067531024887E-5</v>
      </c>
      <c r="E69" s="11">
        <f t="shared" si="1"/>
        <v>1.8991550199033933</v>
      </c>
      <c r="F69" s="18">
        <f t="shared" si="2"/>
        <v>-6.3305167330113108E-5</v>
      </c>
      <c r="G69" s="18">
        <f t="shared" si="3"/>
        <v>1.8991550199033935E-5</v>
      </c>
      <c r="H69" s="11"/>
      <c r="I69" s="11"/>
    </row>
    <row r="70" spans="1:9">
      <c r="A70">
        <f t="shared" si="13"/>
        <v>0.50000000000000022</v>
      </c>
      <c r="B70" s="11">
        <f t="shared" si="22"/>
        <v>9.9723067531024885</v>
      </c>
      <c r="C70" s="18">
        <f t="shared" si="6"/>
        <v>3.0770274330568349E-6</v>
      </c>
      <c r="D70" s="18">
        <f t="shared" si="23"/>
        <v>9.9753837805355452E-5</v>
      </c>
      <c r="E70" s="11">
        <f t="shared" si="1"/>
        <v>1.8358498525732803</v>
      </c>
      <c r="F70" s="18">
        <f t="shared" si="2"/>
        <v>-6.119499508577601E-5</v>
      </c>
      <c r="G70" s="18">
        <f t="shared" si="3"/>
        <v>1.8358498525732803E-5</v>
      </c>
      <c r="H70" s="11"/>
      <c r="I70" s="11"/>
    </row>
    <row r="71" spans="1:9">
      <c r="A71">
        <f t="shared" si="13"/>
        <v>0.51000000000000023</v>
      </c>
      <c r="B71" s="11">
        <f t="shared" si="22"/>
        <v>9.9753837805355445</v>
      </c>
      <c r="C71" s="18">
        <f t="shared" si="6"/>
        <v>2.7351354960506076E-6</v>
      </c>
      <c r="D71" s="18">
        <f t="shared" si="23"/>
        <v>9.9781189160315963E-5</v>
      </c>
      <c r="E71" s="11">
        <f t="shared" si="1"/>
        <v>1.7746548574875041</v>
      </c>
      <c r="F71" s="18">
        <f t="shared" si="2"/>
        <v>-5.9155161916250134E-5</v>
      </c>
      <c r="G71" s="18">
        <f t="shared" si="3"/>
        <v>1.7746548574875042E-5</v>
      </c>
      <c r="H71" s="11"/>
      <c r="I71" s="11"/>
    </row>
    <row r="72" spans="1:9">
      <c r="A72">
        <f t="shared" si="13"/>
        <v>0.52000000000000024</v>
      </c>
      <c r="B72" s="11">
        <f t="shared" si="22"/>
        <v>9.9781189160315957</v>
      </c>
      <c r="C72" s="18">
        <f t="shared" si="6"/>
        <v>2.4312315520449188E-6</v>
      </c>
      <c r="D72" s="18">
        <f t="shared" si="23"/>
        <v>9.9805501475836413E-5</v>
      </c>
      <c r="E72" s="11">
        <f t="shared" si="1"/>
        <v>1.7154996955712538</v>
      </c>
      <c r="F72" s="18">
        <f t="shared" si="2"/>
        <v>-5.7183323185708458E-5</v>
      </c>
      <c r="G72" s="18">
        <f t="shared" si="3"/>
        <v>1.715499695571254E-5</v>
      </c>
      <c r="H72" s="11"/>
      <c r="I72" s="11"/>
    </row>
    <row r="73" spans="1:9">
      <c r="A73">
        <f t="shared" si="13"/>
        <v>0.53000000000000025</v>
      </c>
      <c r="B73" s="11">
        <f t="shared" si="22"/>
        <v>9.9805501475836405</v>
      </c>
      <c r="C73" s="18">
        <f t="shared" si="6"/>
        <v>2.1610947129288388E-6</v>
      </c>
      <c r="D73" s="18">
        <f t="shared" si="23"/>
        <v>9.9827112422965704E-5</v>
      </c>
      <c r="E73" s="11">
        <f t="shared" si="1"/>
        <v>1.6583163723855452</v>
      </c>
      <c r="F73" s="18">
        <f t="shared" si="2"/>
        <v>-5.5277212412851508E-5</v>
      </c>
      <c r="G73" s="18">
        <f t="shared" si="3"/>
        <v>1.6583163723855454E-5</v>
      </c>
      <c r="H73" s="11"/>
      <c r="I73" s="11"/>
    </row>
    <row r="74" spans="1:9">
      <c r="A74">
        <f t="shared" si="13"/>
        <v>0.54000000000000026</v>
      </c>
      <c r="B74" s="11">
        <f t="shared" si="22"/>
        <v>9.9827112422965687</v>
      </c>
      <c r="C74" s="18">
        <f t="shared" si="6"/>
        <v>1.9209730781590333E-6</v>
      </c>
      <c r="D74" s="18">
        <f t="shared" si="23"/>
        <v>9.9846322153747288E-5</v>
      </c>
      <c r="E74" s="11">
        <f t="shared" si="1"/>
        <v>1.6030391599726939</v>
      </c>
      <c r="F74" s="18">
        <f t="shared" si="2"/>
        <v>-5.343463866575646E-5</v>
      </c>
      <c r="G74" s="18">
        <f t="shared" si="3"/>
        <v>1.603039159972694E-5</v>
      </c>
      <c r="H74" s="11"/>
      <c r="I74" s="11"/>
    </row>
    <row r="75" spans="1:9">
      <c r="A75">
        <f t="shared" si="13"/>
        <v>0.55000000000000027</v>
      </c>
      <c r="B75" s="11">
        <f t="shared" si="22"/>
        <v>9.9846322153747273</v>
      </c>
      <c r="C75" s="18">
        <f t="shared" si="6"/>
        <v>1.7075316250302958E-6</v>
      </c>
      <c r="D75" s="18">
        <f t="shared" si="23"/>
        <v>9.9863397469997591E-5</v>
      </c>
      <c r="E75" s="11">
        <f t="shared" si="1"/>
        <v>1.5496045213069374</v>
      </c>
      <c r="F75" s="18">
        <f t="shared" si="2"/>
        <v>-5.1653484043564577E-5</v>
      </c>
      <c r="G75" s="18">
        <f t="shared" si="3"/>
        <v>1.5496045213069374E-5</v>
      </c>
      <c r="H75" s="11"/>
      <c r="I75" s="11"/>
    </row>
    <row r="76" spans="1:9">
      <c r="A76">
        <f t="shared" si="13"/>
        <v>0.56000000000000028</v>
      </c>
      <c r="B76" s="11">
        <f>D75/$D$4</f>
        <v>9.986339746999759</v>
      </c>
      <c r="C76" s="18">
        <f>($D$7-B76)/$D$5</f>
        <v>1.5178058889156649E-6</v>
      </c>
      <c r="D76" s="18">
        <f>D75+C76*$D$8</f>
        <v>9.987857552888675E-5</v>
      </c>
      <c r="E76" s="11">
        <f t="shared" si="1"/>
        <v>1.4979510372633729</v>
      </c>
      <c r="F76" s="18">
        <f t="shared" si="2"/>
        <v>-4.9931701242112426E-5</v>
      </c>
      <c r="G76" s="18">
        <f t="shared" si="3"/>
        <v>1.4979510372633729E-5</v>
      </c>
      <c r="H76" s="11"/>
      <c r="I76" s="11"/>
    </row>
    <row r="77" spans="1:9">
      <c r="A77">
        <f t="shared" si="13"/>
        <v>0.57000000000000028</v>
      </c>
      <c r="B77" s="11">
        <f t="shared" ref="B77" si="24">D76/$D$4</f>
        <v>9.9878575528886735</v>
      </c>
      <c r="C77" s="18">
        <f t="shared" si="6"/>
        <v>1.3491607901473894E-6</v>
      </c>
      <c r="D77" s="18">
        <f t="shared" ref="D77" si="25">D76+C77*$D$8</f>
        <v>9.989206713678822E-5</v>
      </c>
      <c r="E77" s="11">
        <f t="shared" si="1"/>
        <v>1.4480193360212605</v>
      </c>
      <c r="F77" s="18">
        <f t="shared" si="2"/>
        <v>-4.8267311200708687E-5</v>
      </c>
      <c r="G77" s="18">
        <f t="shared" si="3"/>
        <v>1.4480193360212606E-5</v>
      </c>
      <c r="H77" s="11"/>
      <c r="I77" s="11"/>
    </row>
    <row r="78" spans="1:9">
      <c r="A78">
        <f t="shared" si="13"/>
        <v>0.58000000000000029</v>
      </c>
      <c r="B78" s="11">
        <f>D77/$D$4</f>
        <v>9.9892067136788203</v>
      </c>
      <c r="C78" s="18">
        <f>($D$7-B78)/$D$5</f>
        <v>1.199254035686634E-6</v>
      </c>
      <c r="D78" s="18">
        <f>D77+C78*$D$8</f>
        <v>9.9904059677145086E-5</v>
      </c>
      <c r="E78" s="11">
        <f t="shared" si="1"/>
        <v>1.3997520248205517</v>
      </c>
      <c r="F78" s="18">
        <f t="shared" si="2"/>
        <v>-4.6658400827351724E-5</v>
      </c>
      <c r="G78" s="18">
        <f t="shared" si="3"/>
        <v>1.3997520248205518E-5</v>
      </c>
      <c r="H78" s="11"/>
      <c r="I78" s="11"/>
    </row>
    <row r="79" spans="1:9">
      <c r="A79">
        <f t="shared" si="13"/>
        <v>0.5900000000000003</v>
      </c>
      <c r="B79" s="11">
        <f t="shared" ref="B79:B86" si="26">D78/$D$4</f>
        <v>9.9904059677145085</v>
      </c>
      <c r="C79" s="18">
        <f t="shared" si="6"/>
        <v>1.0660035872768326E-6</v>
      </c>
      <c r="D79" s="18">
        <f t="shared" ref="D79:D86" si="27">D78+C79*$D$8</f>
        <v>9.9914719713017853E-5</v>
      </c>
      <c r="E79" s="11">
        <f t="shared" si="1"/>
        <v>1.3530936239931999</v>
      </c>
      <c r="F79" s="18">
        <f t="shared" si="2"/>
        <v>-4.5103120799773327E-5</v>
      </c>
      <c r="G79" s="18">
        <f t="shared" si="3"/>
        <v>1.3530936239932001E-5</v>
      </c>
      <c r="H79" s="11"/>
      <c r="I79" s="11"/>
    </row>
    <row r="80" spans="1:9">
      <c r="A80">
        <f t="shared" si="13"/>
        <v>0.60000000000000031</v>
      </c>
      <c r="B80" s="11">
        <f t="shared" si="26"/>
        <v>9.9914719713017845</v>
      </c>
      <c r="C80" s="18">
        <f t="shared" si="6"/>
        <v>9.4755874424616121E-7</v>
      </c>
      <c r="D80" s="18">
        <f t="shared" si="27"/>
        <v>9.9924195300460321E-5</v>
      </c>
      <c r="E80" s="11">
        <f t="shared" si="1"/>
        <v>1.3079905031934267</v>
      </c>
      <c r="F80" s="18">
        <f t="shared" si="2"/>
        <v>-4.3599683439780891E-5</v>
      </c>
      <c r="G80" s="18">
        <f t="shared" si="3"/>
        <v>1.3079905031934267E-5</v>
      </c>
      <c r="H80" s="11"/>
      <c r="I80" s="11"/>
    </row>
    <row r="81" spans="1:9">
      <c r="A81">
        <f t="shared" si="13"/>
        <v>0.61000000000000032</v>
      </c>
      <c r="B81" s="11">
        <f t="shared" si="26"/>
        <v>9.9924195300460319</v>
      </c>
      <c r="C81" s="18">
        <f t="shared" si="6"/>
        <v>8.4227443932978952E-7</v>
      </c>
      <c r="D81" s="18">
        <f t="shared" si="27"/>
        <v>9.9932618044853622E-5</v>
      </c>
      <c r="E81" s="11">
        <f t="shared" si="1"/>
        <v>1.2643908197536458</v>
      </c>
      <c r="F81" s="18">
        <f t="shared" si="2"/>
        <v>-4.2146360658454855E-5</v>
      </c>
      <c r="G81" s="18">
        <f t="shared" si="3"/>
        <v>1.2643908197536458E-5</v>
      </c>
      <c r="H81" s="11"/>
      <c r="I81" s="11"/>
    </row>
    <row r="82" spans="1:9">
      <c r="A82">
        <f t="shared" si="13"/>
        <v>0.62000000000000033</v>
      </c>
      <c r="B82" s="11">
        <f t="shared" si="26"/>
        <v>9.9932618044853605</v>
      </c>
      <c r="C82" s="18">
        <f t="shared" si="6"/>
        <v>7.4868839051549996E-7</v>
      </c>
      <c r="D82" s="18">
        <f t="shared" si="27"/>
        <v>9.9940104928758779E-5</v>
      </c>
      <c r="E82" s="11">
        <f t="shared" si="1"/>
        <v>1.2222444590951909</v>
      </c>
      <c r="F82" s="18">
        <f t="shared" si="2"/>
        <v>-4.0741481969839698E-5</v>
      </c>
      <c r="G82" s="18">
        <f t="shared" si="3"/>
        <v>1.2222444590951909E-5</v>
      </c>
      <c r="H82" s="11"/>
      <c r="I82" s="11"/>
    </row>
    <row r="83" spans="1:9">
      <c r="A83">
        <f t="shared" si="13"/>
        <v>0.63000000000000034</v>
      </c>
      <c r="B83" s="11">
        <f t="shared" si="26"/>
        <v>9.9940104928758764</v>
      </c>
      <c r="C83" s="18">
        <f t="shared" si="6"/>
        <v>6.655007915692895E-7</v>
      </c>
      <c r="D83" s="18">
        <f t="shared" si="27"/>
        <v>9.9946759936674469E-5</v>
      </c>
      <c r="E83" s="11">
        <f t="shared" si="1"/>
        <v>1.1815029771253511</v>
      </c>
      <c r="F83" s="18">
        <f t="shared" si="2"/>
        <v>-3.9383432570845035E-5</v>
      </c>
      <c r="G83" s="18">
        <f t="shared" si="3"/>
        <v>1.1815029771253513E-5</v>
      </c>
      <c r="H83" s="11"/>
      <c r="I83" s="11"/>
    </row>
    <row r="84" spans="1:9">
      <c r="A84">
        <f t="shared" si="13"/>
        <v>0.64000000000000035</v>
      </c>
      <c r="B84" s="11">
        <f t="shared" si="26"/>
        <v>9.9946759936674461</v>
      </c>
      <c r="C84" s="18">
        <f t="shared" si="6"/>
        <v>5.9155625917265795E-7</v>
      </c>
      <c r="D84" s="18">
        <f t="shared" si="27"/>
        <v>9.9952675499266191E-5</v>
      </c>
      <c r="E84" s="11">
        <f t="shared" si="1"/>
        <v>1.1421195445545063</v>
      </c>
      <c r="F84" s="18">
        <f t="shared" si="2"/>
        <v>-3.807065148515021E-5</v>
      </c>
      <c r="G84" s="18">
        <f t="shared" si="3"/>
        <v>1.1421195445545063E-5</v>
      </c>
      <c r="H84" s="11"/>
      <c r="I84" s="11"/>
    </row>
    <row r="85" spans="1:9">
      <c r="A85">
        <f t="shared" si="13"/>
        <v>0.65000000000000036</v>
      </c>
      <c r="B85" s="11">
        <f t="shared" si="26"/>
        <v>9.9952675499266181</v>
      </c>
      <c r="C85" s="18">
        <f t="shared" si="6"/>
        <v>5.2582778593131728E-7</v>
      </c>
      <c r="D85" s="18">
        <f t="shared" si="27"/>
        <v>9.9957933777125506E-5</v>
      </c>
      <c r="E85" s="11">
        <f t="shared" si="1"/>
        <v>1.1040488930693559</v>
      </c>
      <c r="F85" s="18">
        <f t="shared" si="2"/>
        <v>-3.6801629768978532E-5</v>
      </c>
      <c r="G85" s="18">
        <f t="shared" si="3"/>
        <v>1.1040488930693561E-5</v>
      </c>
      <c r="H85" s="11"/>
      <c r="I85" s="11"/>
    </row>
    <row r="86" spans="1:9">
      <c r="A86">
        <f t="shared" si="13"/>
        <v>0.66000000000000036</v>
      </c>
      <c r="B86" s="11">
        <f t="shared" si="26"/>
        <v>9.9957933777125501</v>
      </c>
      <c r="C86" s="18">
        <f t="shared" si="6"/>
        <v>4.674024763833273E-7</v>
      </c>
      <c r="D86" s="18">
        <f t="shared" si="27"/>
        <v>9.9962607801889333E-5</v>
      </c>
      <c r="E86" s="11">
        <f t="shared" si="1"/>
        <v>1.0672472633003773</v>
      </c>
      <c r="F86" s="18">
        <f t="shared" si="2"/>
        <v>-3.5574908776679244E-5</v>
      </c>
      <c r="G86" s="18">
        <f t="shared" si="3"/>
        <v>1.0672472633003774E-5</v>
      </c>
      <c r="H86" s="11"/>
      <c r="I86" s="11"/>
    </row>
    <row r="87" spans="1:9">
      <c r="A87">
        <f t="shared" si="13"/>
        <v>0.67000000000000037</v>
      </c>
      <c r="B87" s="11">
        <f>D86/$D$4</f>
        <v>9.9962607801889334</v>
      </c>
      <c r="C87" s="18">
        <f>($D$7-B87)/$D$5</f>
        <v>4.1546886789629095E-7</v>
      </c>
      <c r="D87" s="18">
        <f>D86+C87*$D$8</f>
        <v>9.9966762490568295E-5</v>
      </c>
      <c r="E87" s="11">
        <f t="shared" si="1"/>
        <v>1.0316723545236981</v>
      </c>
      <c r="F87" s="18">
        <f t="shared" si="2"/>
        <v>-3.4389078484123272E-5</v>
      </c>
      <c r="G87" s="18">
        <f t="shared" si="3"/>
        <v>1.0316723545236982E-5</v>
      </c>
      <c r="H87" s="11"/>
      <c r="I87" s="11"/>
    </row>
    <row r="88" spans="1:9">
      <c r="A88">
        <f t="shared" si="13"/>
        <v>0.68000000000000038</v>
      </c>
      <c r="B88" s="11">
        <f t="shared" ref="B88:B91" si="28">D87/$D$4</f>
        <v>9.9966762490568293</v>
      </c>
      <c r="C88" s="18">
        <f t="shared" si="6"/>
        <v>3.6930566035230249E-7</v>
      </c>
      <c r="D88" s="18">
        <f t="shared" ref="D88:D91" si="29">D87+C88*$D$8</f>
        <v>9.9970455547171823E-5</v>
      </c>
      <c r="E88" s="11">
        <f t="shared" ref="E88:E120" si="30">G88/$D$4</f>
        <v>0.99728327603957478</v>
      </c>
      <c r="F88" s="18">
        <f t="shared" ref="F88:F120" si="31">-E88/$D$6</f>
        <v>-3.3242775867985823E-5</v>
      </c>
      <c r="G88" s="18">
        <f t="shared" ref="G88:G120" si="32">G87+F87*$D$8</f>
        <v>9.9728327603957489E-6</v>
      </c>
      <c r="H88" s="11"/>
      <c r="I88" s="11"/>
    </row>
    <row r="89" spans="1:9">
      <c r="A89">
        <f t="shared" si="13"/>
        <v>0.69000000000000039</v>
      </c>
      <c r="B89" s="11">
        <f t="shared" si="28"/>
        <v>9.9970455547171824</v>
      </c>
      <c r="C89" s="18">
        <f t="shared" ref="C89:C91" si="33">($D$7-B89)/$D$5</f>
        <v>3.2827169809084781E-7</v>
      </c>
      <c r="D89" s="18">
        <f t="shared" si="29"/>
        <v>9.9973738264152732E-5</v>
      </c>
      <c r="E89" s="11">
        <f t="shared" si="30"/>
        <v>0.96404050017158904</v>
      </c>
      <c r="F89" s="18">
        <f t="shared" si="31"/>
        <v>-3.2134683339052966E-5</v>
      </c>
      <c r="G89" s="18">
        <f t="shared" si="32"/>
        <v>9.640405001715891E-6</v>
      </c>
      <c r="H89" s="11"/>
      <c r="I89" s="11"/>
    </row>
    <row r="90" spans="1:9">
      <c r="A90">
        <f t="shared" si="13"/>
        <v>0.7000000000000004</v>
      </c>
      <c r="B90" s="11">
        <f t="shared" si="28"/>
        <v>9.9973738264152718</v>
      </c>
      <c r="C90" s="18">
        <f t="shared" si="33"/>
        <v>2.9179706496979602E-7</v>
      </c>
      <c r="D90" s="18">
        <f t="shared" si="29"/>
        <v>9.9976656234802426E-5</v>
      </c>
      <c r="E90" s="11">
        <f t="shared" si="30"/>
        <v>0.93190581683253604</v>
      </c>
      <c r="F90" s="18">
        <f t="shared" si="31"/>
        <v>-3.10635272277512E-5</v>
      </c>
      <c r="G90" s="18">
        <f t="shared" si="32"/>
        <v>9.3190581683253607E-6</v>
      </c>
      <c r="H90" s="11"/>
      <c r="I90" s="11"/>
    </row>
    <row r="91" spans="1:9">
      <c r="A91">
        <f t="shared" si="13"/>
        <v>0.71000000000000041</v>
      </c>
      <c r="B91" s="11">
        <f t="shared" si="28"/>
        <v>9.9976656234802412</v>
      </c>
      <c r="C91" s="18">
        <f t="shared" si="33"/>
        <v>2.5937516886208475E-7</v>
      </c>
      <c r="D91" s="18">
        <f t="shared" si="29"/>
        <v>9.9979249986491048E-5</v>
      </c>
      <c r="E91" s="11">
        <f t="shared" si="30"/>
        <v>0.90084228960478485</v>
      </c>
      <c r="F91" s="18">
        <f t="shared" si="31"/>
        <v>-3.0028076320159496E-5</v>
      </c>
      <c r="G91" s="18">
        <f t="shared" si="32"/>
        <v>9.0084228960478489E-6</v>
      </c>
      <c r="H91" s="11"/>
      <c r="I91" s="11"/>
    </row>
    <row r="92" spans="1:9">
      <c r="A92">
        <f t="shared" si="13"/>
        <v>0.72000000000000042</v>
      </c>
      <c r="B92" s="11">
        <f>D91/$D$4</f>
        <v>9.9979249986491041</v>
      </c>
      <c r="C92" s="18">
        <f>($D$7-B92)/$D$5</f>
        <v>2.3055570565509873E-7</v>
      </c>
      <c r="D92" s="18">
        <f>D91+C92*$D$8</f>
        <v>9.9981555543547597E-5</v>
      </c>
      <c r="E92" s="11">
        <f t="shared" si="30"/>
        <v>0.87081421328462538</v>
      </c>
      <c r="F92" s="18">
        <f t="shared" si="31"/>
        <v>-2.9027140442820847E-5</v>
      </c>
      <c r="G92" s="18">
        <f t="shared" si="32"/>
        <v>8.7081421328462542E-6</v>
      </c>
      <c r="H92" s="11"/>
      <c r="I92" s="11"/>
    </row>
    <row r="93" spans="1:9">
      <c r="A93">
        <f t="shared" si="13"/>
        <v>0.73000000000000043</v>
      </c>
      <c r="B93" s="11">
        <f t="shared" ref="B93:B100" si="34">D92/$D$4</f>
        <v>9.9981555543547582</v>
      </c>
      <c r="C93" s="18">
        <f t="shared" ref="C93:C102" si="35">($D$7-B93)/$D$5</f>
        <v>2.0493840502686409E-7</v>
      </c>
      <c r="D93" s="18">
        <f t="shared" ref="D93:D100" si="36">D92+C93*$D$8</f>
        <v>9.9983604927597863E-5</v>
      </c>
      <c r="E93" s="11">
        <f t="shared" si="30"/>
        <v>0.84178707284180443</v>
      </c>
      <c r="F93" s="18">
        <f t="shared" si="31"/>
        <v>-2.8059569094726815E-5</v>
      </c>
      <c r="G93" s="18">
        <f t="shared" si="32"/>
        <v>8.4178707284180455E-6</v>
      </c>
      <c r="H93" s="11"/>
      <c r="I93" s="11"/>
    </row>
    <row r="94" spans="1:9">
      <c r="A94">
        <f t="shared" si="13"/>
        <v>0.74000000000000044</v>
      </c>
      <c r="B94" s="11">
        <f t="shared" si="34"/>
        <v>9.9983604927597849</v>
      </c>
      <c r="C94" s="18">
        <f t="shared" si="35"/>
        <v>1.8216747113501224E-7</v>
      </c>
      <c r="D94" s="18">
        <f t="shared" si="36"/>
        <v>9.9985426602309209E-5</v>
      </c>
      <c r="E94" s="11">
        <f t="shared" si="30"/>
        <v>0.81372750374707759</v>
      </c>
      <c r="F94" s="18">
        <f t="shared" si="31"/>
        <v>-2.7124250124902588E-5</v>
      </c>
      <c r="G94" s="18">
        <f t="shared" si="32"/>
        <v>8.1372750374707767E-6</v>
      </c>
      <c r="H94" s="11"/>
      <c r="I94" s="11"/>
    </row>
    <row r="95" spans="1:9">
      <c r="A95">
        <f t="shared" si="13"/>
        <v>0.75000000000000044</v>
      </c>
      <c r="B95" s="11">
        <f t="shared" si="34"/>
        <v>9.9985426602309193</v>
      </c>
      <c r="C95" s="18">
        <f t="shared" si="35"/>
        <v>1.6192664100896554E-7</v>
      </c>
      <c r="D95" s="18">
        <f t="shared" si="36"/>
        <v>9.9987045868719294E-5</v>
      </c>
      <c r="E95" s="11">
        <f t="shared" si="30"/>
        <v>0.78660325362217498</v>
      </c>
      <c r="F95" s="18">
        <f t="shared" si="31"/>
        <v>-2.6220108454072498E-5</v>
      </c>
      <c r="G95" s="18">
        <f t="shared" si="32"/>
        <v>7.8660325362217507E-6</v>
      </c>
      <c r="H95" s="11"/>
      <c r="I95" s="11"/>
    </row>
    <row r="96" spans="1:9">
      <c r="A96">
        <f t="shared" si="13"/>
        <v>0.76000000000000045</v>
      </c>
      <c r="B96" s="11">
        <f t="shared" si="34"/>
        <v>9.9987045868719289</v>
      </c>
      <c r="C96" s="18">
        <f t="shared" si="35"/>
        <v>1.439347920079036E-7</v>
      </c>
      <c r="D96" s="18">
        <f t="shared" si="36"/>
        <v>9.9988485216639375E-5</v>
      </c>
      <c r="E96" s="11">
        <f t="shared" si="30"/>
        <v>0.76038314516810246</v>
      </c>
      <c r="F96" s="18">
        <f t="shared" si="31"/>
        <v>-2.5346104838936748E-5</v>
      </c>
      <c r="G96" s="18">
        <f t="shared" si="32"/>
        <v>7.6038314516810253E-6</v>
      </c>
      <c r="H96" s="11"/>
      <c r="I96" s="11"/>
    </row>
    <row r="97" spans="1:9">
      <c r="A97">
        <f t="shared" si="13"/>
        <v>0.77000000000000046</v>
      </c>
      <c r="B97" s="11">
        <f t="shared" si="34"/>
        <v>9.9988485216639358</v>
      </c>
      <c r="C97" s="18">
        <f t="shared" si="35"/>
        <v>1.2794203734046838E-7</v>
      </c>
      <c r="D97" s="18">
        <f t="shared" si="36"/>
        <v>9.9989764637012786E-5</v>
      </c>
      <c r="E97" s="11">
        <f t="shared" si="30"/>
        <v>0.73503704032916573</v>
      </c>
      <c r="F97" s="18">
        <f t="shared" si="31"/>
        <v>-2.4501234677638858E-5</v>
      </c>
      <c r="G97" s="18">
        <f t="shared" si="32"/>
        <v>7.3503704032916574E-6</v>
      </c>
      <c r="H97" s="11"/>
      <c r="I97" s="11"/>
    </row>
    <row r="98" spans="1:9">
      <c r="A98">
        <f t="shared" si="13"/>
        <v>0.78000000000000047</v>
      </c>
      <c r="B98" s="11">
        <f t="shared" si="34"/>
        <v>9.9989764637012772</v>
      </c>
      <c r="C98" s="18">
        <f t="shared" si="35"/>
        <v>1.1372625541364004E-7</v>
      </c>
      <c r="D98" s="18">
        <f t="shared" si="36"/>
        <v>9.9990901899566921E-5</v>
      </c>
      <c r="E98" s="11">
        <f t="shared" si="30"/>
        <v>0.71053580565152685</v>
      </c>
      <c r="F98" s="18">
        <f t="shared" si="31"/>
        <v>-2.3684526855050894E-5</v>
      </c>
      <c r="G98" s="18">
        <f t="shared" si="32"/>
        <v>7.1053580565152689E-6</v>
      </c>
      <c r="H98" s="11"/>
      <c r="I98" s="11"/>
    </row>
    <row r="99" spans="1:9">
      <c r="A99">
        <f t="shared" si="13"/>
        <v>0.79000000000000048</v>
      </c>
      <c r="B99" s="11">
        <f t="shared" si="34"/>
        <v>9.9990901899566911</v>
      </c>
      <c r="C99" s="18">
        <f t="shared" si="35"/>
        <v>1.0109000481210254E-7</v>
      </c>
      <c r="D99" s="18">
        <f t="shared" si="36"/>
        <v>9.999191279961504E-5</v>
      </c>
      <c r="E99" s="11">
        <f t="shared" si="30"/>
        <v>0.68685127879647589</v>
      </c>
      <c r="F99" s="18">
        <f t="shared" si="31"/>
        <v>-2.2895042626549195E-5</v>
      </c>
      <c r="G99" s="18">
        <f t="shared" si="32"/>
        <v>6.8685127879647598E-6</v>
      </c>
      <c r="H99" s="11"/>
      <c r="I99" s="11"/>
    </row>
    <row r="100" spans="1:9">
      <c r="A100">
        <f t="shared" si="13"/>
        <v>0.80000000000000049</v>
      </c>
      <c r="B100" s="11">
        <f t="shared" si="34"/>
        <v>9.9991912799615026</v>
      </c>
      <c r="C100" s="18">
        <f t="shared" si="35"/>
        <v>8.9857782055268052E-8</v>
      </c>
      <c r="D100" s="18">
        <f t="shared" si="36"/>
        <v>9.999281137743559E-5</v>
      </c>
      <c r="E100" s="11">
        <f t="shared" si="30"/>
        <v>0.66395623616992672</v>
      </c>
      <c r="F100" s="18">
        <f t="shared" si="31"/>
        <v>-2.2131874538997557E-5</v>
      </c>
      <c r="G100" s="18">
        <f t="shared" si="32"/>
        <v>6.6395623616992681E-6</v>
      </c>
      <c r="H100" s="11"/>
      <c r="I100" s="11"/>
    </row>
    <row r="101" spans="1:9">
      <c r="A101">
        <f t="shared" si="13"/>
        <v>0.8100000000000005</v>
      </c>
      <c r="B101" s="11">
        <f>D100/$D$4</f>
        <v>9.9992811377435586</v>
      </c>
      <c r="C101" s="18">
        <f>($D$7-B101)/$D$5</f>
        <v>7.987358404903944E-8</v>
      </c>
      <c r="D101" s="18">
        <f>D100+C101*$D$8</f>
        <v>9.9993610113276079E-5</v>
      </c>
      <c r="E101" s="11">
        <f t="shared" si="30"/>
        <v>0.64182436163092926</v>
      </c>
      <c r="F101" s="18">
        <f t="shared" si="31"/>
        <v>-2.1394145387697641E-5</v>
      </c>
      <c r="G101" s="18">
        <f t="shared" si="32"/>
        <v>6.4182436163092929E-6</v>
      </c>
      <c r="H101" s="11"/>
      <c r="I101" s="11"/>
    </row>
    <row r="102" spans="1:9">
      <c r="A102">
        <f t="shared" si="13"/>
        <v>0.82000000000000051</v>
      </c>
      <c r="B102" s="11">
        <f t="shared" ref="B102" si="37">D101/$D$4</f>
        <v>9.9993610113276077</v>
      </c>
      <c r="C102" s="18">
        <f t="shared" si="35"/>
        <v>7.0998741376923944E-8</v>
      </c>
      <c r="D102" s="18">
        <f t="shared" ref="D102" si="38">D101+C102*$D$8</f>
        <v>9.9994320100689843E-5</v>
      </c>
      <c r="E102" s="11">
        <f t="shared" si="30"/>
        <v>0.62043021624323158</v>
      </c>
      <c r="F102" s="18">
        <f t="shared" si="31"/>
        <v>-2.0681007208107718E-5</v>
      </c>
      <c r="G102" s="18">
        <f t="shared" si="32"/>
        <v>6.2043021624323163E-6</v>
      </c>
      <c r="H102" s="11"/>
      <c r="I102" s="11"/>
    </row>
    <row r="103" spans="1:9">
      <c r="A103">
        <f t="shared" si="13"/>
        <v>0.83000000000000052</v>
      </c>
      <c r="B103" s="11">
        <f>D102/$D$4</f>
        <v>9.9994320100689826</v>
      </c>
      <c r="C103" s="18">
        <f>($D$7-B103)/$D$5</f>
        <v>6.3109992335262812E-8</v>
      </c>
      <c r="D103" s="18">
        <f>D102+C103*$D$8</f>
        <v>9.9994951200613194E-5</v>
      </c>
      <c r="E103" s="11">
        <f t="shared" si="30"/>
        <v>0.59974920903512385</v>
      </c>
      <c r="F103" s="18">
        <f t="shared" si="31"/>
        <v>-1.9991640301170794E-5</v>
      </c>
      <c r="G103" s="18">
        <f t="shared" si="32"/>
        <v>5.9974920903512388E-6</v>
      </c>
      <c r="H103" s="11"/>
      <c r="I103" s="11"/>
    </row>
    <row r="104" spans="1:9">
      <c r="A104">
        <f t="shared" ref="A104:A120" si="39">A103+$D$8</f>
        <v>0.84000000000000052</v>
      </c>
      <c r="B104" s="11">
        <f t="shared" ref="B104:B111" si="40">D103/$D$4</f>
        <v>9.9994951200613187</v>
      </c>
      <c r="C104" s="18">
        <f t="shared" ref="C104:C113" si="41">($D$7-B104)/$D$5</f>
        <v>5.6097770964590331E-8</v>
      </c>
      <c r="D104" s="18">
        <f t="shared" ref="D104:D111" si="42">D103+C104*$D$8</f>
        <v>9.9995512178322846E-5</v>
      </c>
      <c r="E104" s="11">
        <f t="shared" si="30"/>
        <v>0.57975756873395312</v>
      </c>
      <c r="F104" s="18">
        <f t="shared" si="31"/>
        <v>-1.9325252291131771E-5</v>
      </c>
      <c r="G104" s="18">
        <f t="shared" si="32"/>
        <v>5.7975756873395312E-6</v>
      </c>
      <c r="H104" s="11"/>
      <c r="I104" s="11"/>
    </row>
    <row r="105" spans="1:9">
      <c r="A105">
        <f t="shared" si="39"/>
        <v>0.85000000000000053</v>
      </c>
      <c r="B105" s="11">
        <f t="shared" si="40"/>
        <v>9.9995512178322841</v>
      </c>
      <c r="C105" s="18">
        <f t="shared" si="41"/>
        <v>4.9864685301770349E-8</v>
      </c>
      <c r="D105" s="18">
        <f t="shared" si="42"/>
        <v>9.9996010825175862E-5</v>
      </c>
      <c r="E105" s="11">
        <f t="shared" si="30"/>
        <v>0.56043231644282132</v>
      </c>
      <c r="F105" s="18">
        <f t="shared" si="31"/>
        <v>-1.8681077214760711E-5</v>
      </c>
      <c r="G105" s="18">
        <f t="shared" si="32"/>
        <v>5.6043231644282137E-6</v>
      </c>
      <c r="H105" s="11"/>
      <c r="I105" s="11"/>
    </row>
    <row r="106" spans="1:9">
      <c r="A106">
        <f t="shared" si="39"/>
        <v>0.86000000000000054</v>
      </c>
      <c r="B106" s="11">
        <f t="shared" si="40"/>
        <v>9.9996010825175858</v>
      </c>
      <c r="C106" s="18">
        <f t="shared" si="41"/>
        <v>4.4324164712684753E-8</v>
      </c>
      <c r="D106" s="18">
        <f t="shared" si="42"/>
        <v>9.9996454066822983E-5</v>
      </c>
      <c r="E106" s="11">
        <f t="shared" si="30"/>
        <v>0.54175123922806057</v>
      </c>
      <c r="F106" s="18">
        <f t="shared" si="31"/>
        <v>-1.8058374640935352E-5</v>
      </c>
      <c r="G106" s="18">
        <f t="shared" si="32"/>
        <v>5.4175123922806062E-6</v>
      </c>
      <c r="H106" s="11"/>
      <c r="I106" s="11"/>
    </row>
    <row r="107" spans="1:9">
      <c r="A107">
        <f t="shared" si="39"/>
        <v>0.87000000000000055</v>
      </c>
      <c r="B107" s="11">
        <f t="shared" si="40"/>
        <v>9.9996454066822977</v>
      </c>
      <c r="C107" s="18">
        <f t="shared" si="41"/>
        <v>3.9399257522474168E-8</v>
      </c>
      <c r="D107" s="18">
        <f t="shared" si="42"/>
        <v>9.9996848059398201E-5</v>
      </c>
      <c r="E107" s="11">
        <f t="shared" si="30"/>
        <v>0.52369286458712516</v>
      </c>
      <c r="F107" s="18">
        <f t="shared" si="31"/>
        <v>-1.7456428819570839E-5</v>
      </c>
      <c r="G107" s="18">
        <f t="shared" si="32"/>
        <v>5.2369286458712524E-6</v>
      </c>
      <c r="H107" s="11"/>
      <c r="I107" s="11"/>
    </row>
    <row r="108" spans="1:9">
      <c r="A108">
        <f t="shared" si="39"/>
        <v>0.88000000000000056</v>
      </c>
      <c r="B108" s="11">
        <f t="shared" si="40"/>
        <v>9.99968480593982</v>
      </c>
      <c r="C108" s="18">
        <f t="shared" si="41"/>
        <v>3.5021562242221195E-8</v>
      </c>
      <c r="D108" s="18">
        <f t="shared" si="42"/>
        <v>9.9997198275020627E-5</v>
      </c>
      <c r="E108" s="11">
        <f t="shared" si="30"/>
        <v>0.50623643576755428</v>
      </c>
      <c r="F108" s="18">
        <f t="shared" si="31"/>
        <v>-1.6874547858918477E-5</v>
      </c>
      <c r="G108" s="18">
        <f t="shared" si="32"/>
        <v>5.0623643576755437E-6</v>
      </c>
      <c r="H108" s="11"/>
      <c r="I108" s="11"/>
    </row>
    <row r="109" spans="1:9">
      <c r="A109">
        <f t="shared" si="39"/>
        <v>0.89000000000000057</v>
      </c>
      <c r="B109" s="11">
        <f t="shared" si="40"/>
        <v>9.9997198275020622</v>
      </c>
      <c r="C109" s="18">
        <f t="shared" si="41"/>
        <v>3.1130277548641061E-8</v>
      </c>
      <c r="D109" s="18">
        <f t="shared" si="42"/>
        <v>9.9997509577796109E-5</v>
      </c>
      <c r="E109" s="11">
        <f t="shared" si="30"/>
        <v>0.48936188790863583</v>
      </c>
      <c r="F109" s="18">
        <f t="shared" si="31"/>
        <v>-1.6312062930287862E-5</v>
      </c>
      <c r="G109" s="18">
        <f t="shared" si="32"/>
        <v>4.8936188790863588E-6</v>
      </c>
      <c r="H109" s="11"/>
      <c r="I109" s="11"/>
    </row>
    <row r="110" spans="1:9">
      <c r="A110">
        <f t="shared" si="39"/>
        <v>0.90000000000000058</v>
      </c>
      <c r="B110" s="11">
        <f t="shared" si="40"/>
        <v>9.9997509577796109</v>
      </c>
      <c r="C110" s="18">
        <f t="shared" si="41"/>
        <v>2.7671357821014277E-8</v>
      </c>
      <c r="D110" s="18">
        <f t="shared" si="42"/>
        <v>9.9997786291374321E-5</v>
      </c>
      <c r="E110" s="11">
        <f t="shared" si="30"/>
        <v>0.47304982497834797</v>
      </c>
      <c r="F110" s="18">
        <f t="shared" si="31"/>
        <v>-1.5768327499278265E-5</v>
      </c>
      <c r="G110" s="18">
        <f t="shared" si="32"/>
        <v>4.7304982497834798E-6</v>
      </c>
      <c r="H110" s="11"/>
      <c r="I110" s="11"/>
    </row>
    <row r="111" spans="1:9">
      <c r="A111">
        <f t="shared" si="39"/>
        <v>0.91000000000000059</v>
      </c>
      <c r="B111" s="11">
        <f t="shared" si="40"/>
        <v>9.9997786291374311</v>
      </c>
      <c r="C111" s="18">
        <f t="shared" si="41"/>
        <v>2.4596762507655967E-8</v>
      </c>
      <c r="D111" s="18">
        <f t="shared" si="42"/>
        <v>9.99980322589994E-5</v>
      </c>
      <c r="E111" s="11">
        <f t="shared" si="30"/>
        <v>0.45728149747906965</v>
      </c>
      <c r="F111" s="18">
        <f t="shared" si="31"/>
        <v>-1.5242716582635656E-5</v>
      </c>
      <c r="G111" s="18">
        <f t="shared" si="32"/>
        <v>4.5728149747906968E-6</v>
      </c>
      <c r="H111" s="11"/>
      <c r="I111" s="11"/>
    </row>
    <row r="112" spans="1:9">
      <c r="A112">
        <f t="shared" si="39"/>
        <v>0.9200000000000006</v>
      </c>
      <c r="B112" s="11">
        <f>D111/$D$4</f>
        <v>9.9998032258999388</v>
      </c>
      <c r="C112" s="18">
        <f>($D$7-B112)/$D$5</f>
        <v>2.1863788895694194E-8</v>
      </c>
      <c r="D112" s="18">
        <f>D111+C112*$D$8</f>
        <v>9.9998250896888362E-5</v>
      </c>
      <c r="E112" s="11">
        <f t="shared" si="30"/>
        <v>0.442038780896434</v>
      </c>
      <c r="F112" s="18">
        <f t="shared" si="31"/>
        <v>-1.4734626029881133E-5</v>
      </c>
      <c r="G112" s="18">
        <f t="shared" si="32"/>
        <v>4.4203878089643401E-6</v>
      </c>
      <c r="H112" s="11"/>
      <c r="I112" s="11"/>
    </row>
    <row r="113" spans="1:9">
      <c r="A113">
        <f t="shared" si="39"/>
        <v>0.9300000000000006</v>
      </c>
      <c r="B113" s="11">
        <f t="shared" ref="B113" si="43">D112/$D$4</f>
        <v>9.9998250896888354</v>
      </c>
      <c r="C113" s="18">
        <f t="shared" si="41"/>
        <v>1.9434479018285186E-8</v>
      </c>
      <c r="D113" s="18">
        <f t="shared" ref="D113" si="44">D112+C113*$D$8</f>
        <v>9.9998445241678542E-5</v>
      </c>
      <c r="E113" s="11">
        <f t="shared" si="30"/>
        <v>0.42730415486655288</v>
      </c>
      <c r="F113" s="18">
        <f t="shared" si="31"/>
        <v>-1.4243471828885096E-5</v>
      </c>
      <c r="G113" s="18">
        <f t="shared" si="32"/>
        <v>4.273041548665529E-6</v>
      </c>
      <c r="H113" s="11"/>
      <c r="I113" s="11"/>
    </row>
    <row r="114" spans="1:9">
      <c r="A114">
        <f t="shared" si="39"/>
        <v>0.94000000000000061</v>
      </c>
      <c r="B114" s="11">
        <f>D113/$D$4</f>
        <v>9.9998445241678535</v>
      </c>
      <c r="C114" s="18">
        <f>($D$7-B114)/$D$5</f>
        <v>1.7275092460719875E-8</v>
      </c>
      <c r="D114" s="18">
        <f>D113+C114*$D$8</f>
        <v>9.999861799260315E-5</v>
      </c>
      <c r="E114" s="11">
        <f t="shared" si="30"/>
        <v>0.4130606830376678</v>
      </c>
      <c r="F114" s="18">
        <f t="shared" si="31"/>
        <v>-1.3768689434588926E-5</v>
      </c>
      <c r="G114" s="18">
        <f t="shared" si="32"/>
        <v>4.1306068303766784E-6</v>
      </c>
      <c r="H114" s="11"/>
      <c r="I114" s="11"/>
    </row>
    <row r="115" spans="1:9">
      <c r="A115">
        <f t="shared" si="39"/>
        <v>0.95000000000000062</v>
      </c>
      <c r="B115" s="11">
        <f t="shared" ref="B115:B120" si="45">D114/$D$4</f>
        <v>9.999861799260314</v>
      </c>
      <c r="C115" s="18">
        <f t="shared" ref="C115:C120" si="46">($D$7-B115)/$D$5</f>
        <v>1.5355637742884041E-8</v>
      </c>
      <c r="D115" s="18">
        <f t="shared" ref="D115:D120" si="47">D114+C115*$D$8</f>
        <v>9.9998771548980575E-5</v>
      </c>
      <c r="E115" s="11">
        <f t="shared" si="30"/>
        <v>0.39929199360307893</v>
      </c>
      <c r="F115" s="18">
        <f t="shared" si="31"/>
        <v>-1.330973312010263E-5</v>
      </c>
      <c r="G115" s="18">
        <f t="shared" si="32"/>
        <v>3.9929199360307895E-6</v>
      </c>
      <c r="H115" s="11"/>
      <c r="I115" s="11"/>
    </row>
    <row r="116" spans="1:9">
      <c r="A116">
        <f t="shared" si="39"/>
        <v>0.96000000000000063</v>
      </c>
      <c r="B116" s="11">
        <f t="shared" si="45"/>
        <v>9.9998771548980567</v>
      </c>
      <c r="C116" s="18">
        <f t="shared" si="46"/>
        <v>1.364945577147441E-8</v>
      </c>
      <c r="D116" s="18">
        <f t="shared" si="47"/>
        <v>9.9998908043538284E-5</v>
      </c>
      <c r="E116" s="11">
        <f t="shared" si="30"/>
        <v>0.38598226048297624</v>
      </c>
      <c r="F116" s="18">
        <f t="shared" si="31"/>
        <v>-1.2866075349432541E-5</v>
      </c>
      <c r="G116" s="18">
        <f t="shared" si="32"/>
        <v>3.8598226048297629E-6</v>
      </c>
      <c r="H116" s="11"/>
      <c r="I116" s="11"/>
    </row>
    <row r="117" spans="1:9">
      <c r="A117">
        <f t="shared" si="39"/>
        <v>0.97000000000000064</v>
      </c>
      <c r="B117" s="11">
        <f t="shared" si="45"/>
        <v>9.9998908043538268</v>
      </c>
      <c r="C117" s="18">
        <f t="shared" si="46"/>
        <v>1.2132849574797433E-8</v>
      </c>
      <c r="D117" s="18">
        <f t="shared" si="47"/>
        <v>9.9999029372034037E-5</v>
      </c>
      <c r="E117" s="11">
        <f t="shared" si="30"/>
        <v>0.37311618513354372</v>
      </c>
      <c r="F117" s="18">
        <f t="shared" si="31"/>
        <v>-1.2437206171118124E-5</v>
      </c>
      <c r="G117" s="18">
        <f t="shared" si="32"/>
        <v>3.7311618513354375E-6</v>
      </c>
      <c r="H117" s="11"/>
      <c r="I117" s="11"/>
    </row>
    <row r="118" spans="1:9">
      <c r="A118">
        <f t="shared" si="39"/>
        <v>0.98000000000000065</v>
      </c>
      <c r="B118" s="11">
        <f t="shared" si="45"/>
        <v>9.9999029372034034</v>
      </c>
      <c r="C118" s="18">
        <f t="shared" si="46"/>
        <v>1.0784755177400345E-8</v>
      </c>
      <c r="D118" s="18">
        <f t="shared" si="47"/>
        <v>9.9999137219585808E-5</v>
      </c>
      <c r="E118" s="11">
        <f t="shared" si="30"/>
        <v>0.36067897896242557</v>
      </c>
      <c r="F118" s="18">
        <f t="shared" si="31"/>
        <v>-1.2022632632080852E-5</v>
      </c>
      <c r="G118" s="18">
        <f t="shared" si="32"/>
        <v>3.6067897896242561E-6</v>
      </c>
      <c r="H118" s="11"/>
      <c r="I118" s="11"/>
    </row>
    <row r="119" spans="1:9">
      <c r="A119">
        <f t="shared" si="39"/>
        <v>0.99000000000000066</v>
      </c>
      <c r="B119" s="11">
        <f t="shared" si="45"/>
        <v>9.9999137219585794</v>
      </c>
      <c r="C119" s="18">
        <f t="shared" si="46"/>
        <v>9.5864490467315966E-9</v>
      </c>
      <c r="D119" s="18">
        <f t="shared" si="47"/>
        <v>9.999923308407628E-5</v>
      </c>
      <c r="E119" s="11">
        <f t="shared" si="30"/>
        <v>0.34865634633034476</v>
      </c>
      <c r="F119" s="18">
        <f t="shared" si="31"/>
        <v>-1.1621878211011492E-5</v>
      </c>
      <c r="G119" s="18">
        <f t="shared" si="32"/>
        <v>3.4865634633034478E-6</v>
      </c>
      <c r="H119" s="11"/>
      <c r="I119" s="11"/>
    </row>
    <row r="120" spans="1:9">
      <c r="A120">
        <f t="shared" si="39"/>
        <v>1.0000000000000007</v>
      </c>
      <c r="B120" s="11">
        <f t="shared" si="45"/>
        <v>9.9999233084076273</v>
      </c>
      <c r="C120" s="18">
        <f t="shared" si="46"/>
        <v>8.5212880414076157E-9</v>
      </c>
      <c r="D120" s="18">
        <f t="shared" si="47"/>
        <v>9.9999318296956693E-5</v>
      </c>
      <c r="E120" s="11">
        <f t="shared" si="30"/>
        <v>0.33703446811933324</v>
      </c>
      <c r="F120" s="18">
        <f t="shared" si="31"/>
        <v>-1.1234482270644441E-5</v>
      </c>
      <c r="G120" s="18">
        <f t="shared" si="32"/>
        <v>3.3703446811933327E-6</v>
      </c>
      <c r="H120" s="11"/>
      <c r="I120" s="11"/>
    </row>
  </sheetData>
  <mergeCells count="2">
    <mergeCell ref="A1:D1"/>
    <mergeCell ref="H19:I19"/>
  </mergeCells>
  <pageMargins left="0.7" right="0.7" top="0.78740157499999996" bottom="0.78740157499999996" header="0.3" footer="0.3"/>
  <pageSetup paperSize="9" orientation="portrait" horizontalDpi="4294967293" verticalDpi="0" r:id="rId1"/>
  <drawing r:id="rId2"/>
  <legacyDrawing r:id="rId3"/>
  <oleObjects>
    <oleObject progId="Equation.DSMT4" shapeId="1030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M120"/>
  <sheetViews>
    <sheetView workbookViewId="0">
      <selection activeCell="R19" sqref="R19"/>
    </sheetView>
  </sheetViews>
  <sheetFormatPr defaultRowHeight="15"/>
  <cols>
    <col min="3" max="3" width="9.85546875" customWidth="1"/>
    <col min="4" max="4" width="9.28515625" bestFit="1" customWidth="1"/>
    <col min="10" max="10" width="9.5703125" bestFit="1" customWidth="1"/>
  </cols>
  <sheetData>
    <row r="1" spans="1:7" ht="18.75">
      <c r="A1" s="1" t="s">
        <v>7</v>
      </c>
      <c r="B1" s="2"/>
      <c r="C1" s="2"/>
      <c r="D1" s="2"/>
      <c r="E1" s="10"/>
      <c r="F1" s="2"/>
      <c r="G1" s="4"/>
    </row>
    <row r="2" spans="1:7" ht="18.75">
      <c r="A2" s="2"/>
      <c r="B2" s="2"/>
      <c r="C2" s="2"/>
      <c r="D2" s="2"/>
      <c r="E2" s="10"/>
      <c r="F2" s="29" t="s">
        <v>10</v>
      </c>
      <c r="G2" s="30"/>
    </row>
    <row r="3" spans="1:7">
      <c r="A3" s="3" t="s">
        <v>0</v>
      </c>
      <c r="B3" s="2"/>
      <c r="C3" s="2"/>
      <c r="D3" s="2"/>
      <c r="E3" s="10"/>
      <c r="F3" s="2"/>
      <c r="G3" s="4"/>
    </row>
    <row r="4" spans="1:7" ht="20.25">
      <c r="A4" s="2" t="s">
        <v>13</v>
      </c>
      <c r="B4" s="2"/>
      <c r="C4" s="2"/>
      <c r="D4" s="2">
        <v>1</v>
      </c>
      <c r="E4" s="20" t="s">
        <v>34</v>
      </c>
      <c r="F4" s="2"/>
      <c r="G4" s="4"/>
    </row>
    <row r="5" spans="1:7" ht="19.5">
      <c r="A5" s="2" t="s">
        <v>14</v>
      </c>
      <c r="B5" s="2"/>
      <c r="C5" s="2"/>
      <c r="D5" s="16">
        <v>3</v>
      </c>
      <c r="E5" s="10"/>
      <c r="F5" s="2"/>
      <c r="G5" s="4"/>
    </row>
    <row r="6" spans="1:7" ht="19.5">
      <c r="A6" s="2" t="s">
        <v>15</v>
      </c>
      <c r="B6" s="2"/>
      <c r="C6" s="2"/>
      <c r="D6" s="19">
        <v>4</v>
      </c>
      <c r="E6" s="10"/>
      <c r="F6" s="2"/>
      <c r="G6" s="4"/>
    </row>
    <row r="7" spans="1:7">
      <c r="A7" s="2" t="s">
        <v>16</v>
      </c>
      <c r="B7" s="2"/>
      <c r="C7" s="2"/>
      <c r="D7" s="2">
        <v>10</v>
      </c>
      <c r="E7" s="10"/>
      <c r="F7" s="2"/>
      <c r="G7" s="4"/>
    </row>
    <row r="8" spans="1:7" ht="20.25">
      <c r="A8" s="2" t="s">
        <v>9</v>
      </c>
      <c r="B8" s="2"/>
      <c r="C8" s="2"/>
      <c r="D8" s="2">
        <v>0.01</v>
      </c>
      <c r="E8" s="21" t="s">
        <v>35</v>
      </c>
      <c r="F8" s="2"/>
      <c r="G8" s="4"/>
    </row>
    <row r="9" spans="1:7" ht="18.75">
      <c r="A9" s="2" t="s">
        <v>17</v>
      </c>
      <c r="B9" s="2"/>
      <c r="C9" s="2"/>
      <c r="D9" s="17">
        <f>$D$4/$D$5</f>
        <v>0.33333333333333331</v>
      </c>
      <c r="E9" s="10"/>
      <c r="F9" s="2"/>
      <c r="G9" s="4"/>
    </row>
    <row r="10" spans="1:7">
      <c r="A10" s="2"/>
      <c r="B10" s="2"/>
      <c r="C10" s="2"/>
      <c r="D10" s="2"/>
      <c r="E10" s="10"/>
      <c r="F10" s="2"/>
      <c r="G10" s="4"/>
    </row>
    <row r="11" spans="1:7">
      <c r="A11" s="3" t="s">
        <v>1</v>
      </c>
      <c r="B11" s="2"/>
      <c r="C11" s="2"/>
      <c r="D11" s="2"/>
      <c r="E11" s="10"/>
      <c r="F11" s="2"/>
      <c r="G11" s="4"/>
    </row>
    <row r="12" spans="1:7">
      <c r="A12" s="2" t="s">
        <v>18</v>
      </c>
      <c r="B12" s="2"/>
      <c r="C12" s="2"/>
      <c r="D12" s="2">
        <v>0</v>
      </c>
      <c r="E12" s="10"/>
      <c r="F12" s="2"/>
      <c r="G12" s="4"/>
    </row>
    <row r="13" spans="1:7" ht="18">
      <c r="A13" s="2" t="s">
        <v>43</v>
      </c>
      <c r="B13" s="2"/>
      <c r="C13" s="2"/>
      <c r="D13" s="2">
        <v>0</v>
      </c>
      <c r="E13" s="10"/>
      <c r="F13" s="2"/>
      <c r="G13" s="4"/>
    </row>
    <row r="14" spans="1:7" ht="19.5">
      <c r="A14" s="2" t="s">
        <v>36</v>
      </c>
      <c r="B14" s="2"/>
      <c r="C14" s="2"/>
      <c r="D14" s="15">
        <f>$D$7/$D$5</f>
        <v>3.3333333333333335</v>
      </c>
      <c r="E14" s="10"/>
      <c r="F14" s="2"/>
      <c r="G14" s="4"/>
    </row>
    <row r="15" spans="1:7">
      <c r="A15" s="2"/>
      <c r="B15" s="2"/>
      <c r="C15" s="2"/>
      <c r="D15" s="2"/>
      <c r="E15" s="10"/>
      <c r="F15" s="2"/>
      <c r="G15" s="4"/>
    </row>
    <row r="16" spans="1:7">
      <c r="A16" s="2"/>
      <c r="B16" s="2"/>
      <c r="C16" s="2"/>
      <c r="D16" s="2"/>
      <c r="E16" s="10"/>
      <c r="F16" s="2"/>
      <c r="G16" s="4"/>
    </row>
    <row r="17" spans="1:13">
      <c r="A17" s="2"/>
      <c r="B17" s="2"/>
      <c r="C17" s="2"/>
      <c r="D17" s="2"/>
      <c r="E17" s="10"/>
      <c r="F17" s="2"/>
      <c r="G17" s="4"/>
    </row>
    <row r="18" spans="1:13">
      <c r="A18" s="10"/>
      <c r="B18" s="10"/>
      <c r="C18" s="10"/>
      <c r="D18" s="10"/>
      <c r="E18" s="10"/>
      <c r="F18" s="2"/>
      <c r="G18" s="4"/>
    </row>
    <row r="19" spans="1:13" ht="18">
      <c r="A19" s="31" t="s">
        <v>3</v>
      </c>
      <c r="B19" s="31" t="s">
        <v>4</v>
      </c>
      <c r="C19" s="31" t="s">
        <v>6</v>
      </c>
      <c r="D19" s="31" t="s">
        <v>41</v>
      </c>
      <c r="E19" s="31" t="s">
        <v>42</v>
      </c>
      <c r="F19" s="31" t="s">
        <v>4</v>
      </c>
      <c r="G19" s="31" t="s">
        <v>6</v>
      </c>
      <c r="H19" s="32" t="s">
        <v>41</v>
      </c>
      <c r="I19" s="31" t="s">
        <v>42</v>
      </c>
      <c r="J19" s="28" t="s">
        <v>19</v>
      </c>
      <c r="K19" s="28"/>
      <c r="L19" s="26" t="s">
        <v>30</v>
      </c>
      <c r="M19" s="27"/>
    </row>
    <row r="20" spans="1:13">
      <c r="A20">
        <v>0</v>
      </c>
      <c r="B20" s="11">
        <v>0</v>
      </c>
      <c r="C20" s="11">
        <f>(($D$7-$D$5*B20)/$D$4)*$D$8</f>
        <v>0.1</v>
      </c>
      <c r="D20" s="11">
        <f>$D$4*C20/$D$8</f>
        <v>10</v>
      </c>
      <c r="E20" s="11">
        <f>$D$5*B20</f>
        <v>0</v>
      </c>
      <c r="F20" s="11">
        <f>$D$14</f>
        <v>3.3333333333333335</v>
      </c>
      <c r="G20" s="11">
        <f>-($D$6*F20*$D$8)/$D$4</f>
        <v>-0.13333333333333333</v>
      </c>
      <c r="H20" s="11">
        <f>$D$6*G20/$D$8</f>
        <v>-53.333333333333329</v>
      </c>
      <c r="I20" s="11">
        <f>$D$6*F20</f>
        <v>13.333333333333334</v>
      </c>
      <c r="J20" s="7">
        <f>$D$4/$D$5</f>
        <v>0.33333333333333331</v>
      </c>
      <c r="K20">
        <v>10</v>
      </c>
      <c r="L20">
        <v>0</v>
      </c>
      <c r="M20">
        <v>0</v>
      </c>
    </row>
    <row r="21" spans="1:13">
      <c r="A21">
        <f>A20+$D$8</f>
        <v>0.01</v>
      </c>
      <c r="B21" s="11">
        <f>B20+C20</f>
        <v>0.1</v>
      </c>
      <c r="C21" s="11">
        <f t="shared" ref="C21:C84" si="0">(($D$7-$D$5*B21)/$D$4)*$D$8</f>
        <v>9.6999999999999989E-2</v>
      </c>
      <c r="D21" s="11">
        <f>$D$4*C21/$D$8</f>
        <v>9.6999999999999993</v>
      </c>
      <c r="E21" s="11">
        <f t="shared" ref="E21:E84" si="1">$D$5*B21</f>
        <v>0.30000000000000004</v>
      </c>
      <c r="F21" s="11">
        <f>F20+G20</f>
        <v>3.2</v>
      </c>
      <c r="G21" s="11">
        <f>-($D$6*F21*$D$8)/$D$4</f>
        <v>-0.128</v>
      </c>
      <c r="H21" s="11">
        <f>$D$6*G21/$D$8</f>
        <v>-51.2</v>
      </c>
      <c r="I21" s="11">
        <f t="shared" ref="I21:I22" si="2">$D$6*F21</f>
        <v>12.8</v>
      </c>
      <c r="J21" s="7">
        <f>$D$4/$D$5</f>
        <v>0.33333333333333331</v>
      </c>
      <c r="K21">
        <v>-10</v>
      </c>
      <c r="L21">
        <v>10</v>
      </c>
      <c r="M21" s="11">
        <f>L21*$D$9/10</f>
        <v>0.33333333333333331</v>
      </c>
    </row>
    <row r="22" spans="1:13">
      <c r="A22">
        <f>A21+$D$8</f>
        <v>0.02</v>
      </c>
      <c r="B22" s="11">
        <f t="shared" ref="B22:B85" si="3">B21+C21</f>
        <v>0.19700000000000001</v>
      </c>
      <c r="C22" s="11">
        <f t="shared" si="0"/>
        <v>9.4090000000000007E-2</v>
      </c>
      <c r="D22" s="11">
        <f t="shared" ref="D22:D85" si="4">$D$4*C22/$D$8</f>
        <v>9.4090000000000007</v>
      </c>
      <c r="E22" s="11">
        <f t="shared" si="1"/>
        <v>0.59099999999999997</v>
      </c>
      <c r="F22" s="11">
        <f t="shared" ref="F22" si="5">F21+G21</f>
        <v>3.0720000000000001</v>
      </c>
      <c r="G22" s="11">
        <f t="shared" ref="G22:G85" si="6">-($D$6*F22*$D$8)/$D$4</f>
        <v>-0.12288</v>
      </c>
      <c r="H22" s="11">
        <f t="shared" ref="H22:H85" si="7">$D$6*G22/$D$8</f>
        <v>-49.152000000000001</v>
      </c>
      <c r="I22" s="11">
        <f t="shared" si="2"/>
        <v>12.288</v>
      </c>
      <c r="M22" s="11"/>
    </row>
    <row r="23" spans="1:13">
      <c r="A23">
        <f t="shared" ref="A23:A24" si="8">A22+$D$8</f>
        <v>0.03</v>
      </c>
      <c r="B23" s="11">
        <f t="shared" si="3"/>
        <v>0.29109000000000002</v>
      </c>
      <c r="C23" s="11">
        <f t="shared" si="0"/>
        <v>9.126730000000001E-2</v>
      </c>
      <c r="D23" s="11">
        <f t="shared" si="4"/>
        <v>9.1267300000000002</v>
      </c>
      <c r="E23" s="11">
        <f t="shared" si="1"/>
        <v>0.87326999999999999</v>
      </c>
      <c r="F23" s="11">
        <f t="shared" ref="F23:F86" si="9">F22+G22</f>
        <v>2.9491200000000002</v>
      </c>
      <c r="G23" s="11">
        <f t="shared" si="6"/>
        <v>-0.11796480000000001</v>
      </c>
      <c r="H23" s="11">
        <f t="shared" si="7"/>
        <v>-47.185920000000003</v>
      </c>
      <c r="I23" s="11">
        <f t="shared" ref="I23:I86" si="10">$D$6*F23</f>
        <v>11.796480000000001</v>
      </c>
      <c r="M23" s="11"/>
    </row>
    <row r="24" spans="1:13">
      <c r="A24">
        <f t="shared" si="8"/>
        <v>0.04</v>
      </c>
      <c r="B24" s="11">
        <f t="shared" si="3"/>
        <v>0.38235730000000001</v>
      </c>
      <c r="C24" s="11">
        <f t="shared" si="0"/>
        <v>8.8529281000000001E-2</v>
      </c>
      <c r="D24" s="11">
        <f t="shared" si="4"/>
        <v>8.8529280999999997</v>
      </c>
      <c r="E24" s="11">
        <f t="shared" si="1"/>
        <v>1.1470719</v>
      </c>
      <c r="F24" s="11">
        <f t="shared" si="9"/>
        <v>2.8311552</v>
      </c>
      <c r="G24" s="11">
        <f t="shared" si="6"/>
        <v>-0.113246208</v>
      </c>
      <c r="H24" s="11">
        <f t="shared" si="7"/>
        <v>-45.2984832</v>
      </c>
      <c r="I24" s="11">
        <f t="shared" si="10"/>
        <v>11.3246208</v>
      </c>
      <c r="M24" s="11"/>
    </row>
    <row r="25" spans="1:13">
      <c r="A25">
        <f t="shared" ref="A25:A32" si="11">A24+$D$8</f>
        <v>0.05</v>
      </c>
      <c r="B25" s="11">
        <f t="shared" si="3"/>
        <v>0.47088658100000003</v>
      </c>
      <c r="C25" s="11">
        <f t="shared" si="0"/>
        <v>8.5873402569999993E-2</v>
      </c>
      <c r="D25" s="11">
        <f t="shared" si="4"/>
        <v>8.5873402569999993</v>
      </c>
      <c r="E25" s="11">
        <f t="shared" si="1"/>
        <v>1.4126597430000001</v>
      </c>
      <c r="F25" s="11">
        <f t="shared" si="9"/>
        <v>2.7179089919999999</v>
      </c>
      <c r="G25" s="11">
        <f t="shared" si="6"/>
        <v>-0.10871635968</v>
      </c>
      <c r="H25" s="11">
        <f t="shared" si="7"/>
        <v>-43.486543871999999</v>
      </c>
      <c r="I25" s="11">
        <f t="shared" si="10"/>
        <v>10.871635968</v>
      </c>
      <c r="M25" s="11"/>
    </row>
    <row r="26" spans="1:13">
      <c r="A26">
        <f t="shared" si="11"/>
        <v>6.0000000000000005E-2</v>
      </c>
      <c r="B26" s="11">
        <f t="shared" si="3"/>
        <v>0.55675998357000001</v>
      </c>
      <c r="C26" s="11">
        <f t="shared" si="0"/>
        <v>8.32972004929E-2</v>
      </c>
      <c r="D26" s="11">
        <f t="shared" si="4"/>
        <v>8.3297200492899997</v>
      </c>
      <c r="E26" s="11">
        <f t="shared" si="1"/>
        <v>1.6702799507099999</v>
      </c>
      <c r="F26" s="11">
        <f t="shared" si="9"/>
        <v>2.6091926323200001</v>
      </c>
      <c r="G26" s="11">
        <f t="shared" si="6"/>
        <v>-0.10436770529280001</v>
      </c>
      <c r="H26" s="11">
        <f t="shared" si="7"/>
        <v>-41.747082117120001</v>
      </c>
      <c r="I26" s="11">
        <f t="shared" si="10"/>
        <v>10.43677052928</v>
      </c>
      <c r="M26" s="11"/>
    </row>
    <row r="27" spans="1:13">
      <c r="A27">
        <f t="shared" si="11"/>
        <v>7.0000000000000007E-2</v>
      </c>
      <c r="B27" s="11">
        <f t="shared" si="3"/>
        <v>0.64005718406290002</v>
      </c>
      <c r="C27" s="11">
        <f t="shared" si="0"/>
        <v>8.0798284478113006E-2</v>
      </c>
      <c r="D27" s="11">
        <f t="shared" si="4"/>
        <v>8.0798284478113001</v>
      </c>
      <c r="E27" s="11">
        <f t="shared" si="1"/>
        <v>1.9201715521886999</v>
      </c>
      <c r="F27" s="11">
        <f t="shared" si="9"/>
        <v>2.5048249270272001</v>
      </c>
      <c r="G27" s="11">
        <f t="shared" si="6"/>
        <v>-0.100192997081088</v>
      </c>
      <c r="H27" s="11">
        <f t="shared" si="7"/>
        <v>-40.077198832435201</v>
      </c>
      <c r="I27" s="11">
        <f t="shared" si="10"/>
        <v>10.0192997081088</v>
      </c>
      <c r="M27" s="11"/>
    </row>
    <row r="28" spans="1:13">
      <c r="A28">
        <f t="shared" si="11"/>
        <v>0.08</v>
      </c>
      <c r="B28" s="11">
        <f t="shared" si="3"/>
        <v>0.72085546854101301</v>
      </c>
      <c r="C28" s="11">
        <f t="shared" si="0"/>
        <v>7.8374335943769607E-2</v>
      </c>
      <c r="D28" s="11">
        <f t="shared" si="4"/>
        <v>7.8374335943769609</v>
      </c>
      <c r="E28" s="11">
        <f t="shared" si="1"/>
        <v>2.1625664056230391</v>
      </c>
      <c r="F28" s="11">
        <f t="shared" si="9"/>
        <v>2.4046319299461119</v>
      </c>
      <c r="G28" s="11">
        <f t="shared" si="6"/>
        <v>-9.6185277197844476E-2</v>
      </c>
      <c r="H28" s="11">
        <f t="shared" si="7"/>
        <v>-38.47411087913779</v>
      </c>
      <c r="I28" s="11">
        <f t="shared" si="10"/>
        <v>9.6185277197844474</v>
      </c>
      <c r="M28" s="11"/>
    </row>
    <row r="29" spans="1:13">
      <c r="A29">
        <f t="shared" si="11"/>
        <v>0.09</v>
      </c>
      <c r="B29" s="11">
        <f t="shared" si="3"/>
        <v>0.79922980448478265</v>
      </c>
      <c r="C29" s="11">
        <f t="shared" si="0"/>
        <v>7.6023105865456519E-2</v>
      </c>
      <c r="D29" s="11">
        <f t="shared" si="4"/>
        <v>7.6023105865456522</v>
      </c>
      <c r="E29" s="11">
        <f t="shared" si="1"/>
        <v>2.3976894134543478</v>
      </c>
      <c r="F29" s="11">
        <f t="shared" si="9"/>
        <v>2.3084466527482674</v>
      </c>
      <c r="G29" s="11">
        <f t="shared" si="6"/>
        <v>-9.2337866109930694E-2</v>
      </c>
      <c r="H29" s="11">
        <f t="shared" si="7"/>
        <v>-36.935146443972279</v>
      </c>
      <c r="I29" s="11">
        <f t="shared" si="10"/>
        <v>9.2337866109930697</v>
      </c>
      <c r="M29" s="11"/>
    </row>
    <row r="30" spans="1:13">
      <c r="A30">
        <f t="shared" si="11"/>
        <v>9.9999999999999992E-2</v>
      </c>
      <c r="B30" s="11">
        <f t="shared" si="3"/>
        <v>0.87525291035023911</v>
      </c>
      <c r="C30" s="11">
        <f t="shared" si="0"/>
        <v>7.3742412689492831E-2</v>
      </c>
      <c r="D30" s="11">
        <f t="shared" si="4"/>
        <v>7.3742412689492829</v>
      </c>
      <c r="E30" s="11">
        <f t="shared" si="1"/>
        <v>2.6257587310507171</v>
      </c>
      <c r="F30" s="11">
        <f t="shared" si="9"/>
        <v>2.2161087866383369</v>
      </c>
      <c r="G30" s="11">
        <f t="shared" si="6"/>
        <v>-8.8644351465533483E-2</v>
      </c>
      <c r="H30" s="11">
        <f t="shared" si="7"/>
        <v>-35.45774058621339</v>
      </c>
      <c r="I30" s="11">
        <f t="shared" si="10"/>
        <v>8.8644351465533475</v>
      </c>
      <c r="M30" s="11"/>
    </row>
    <row r="31" spans="1:13">
      <c r="A31">
        <f t="shared" si="11"/>
        <v>0.10999999999999999</v>
      </c>
      <c r="B31" s="11">
        <f t="shared" si="3"/>
        <v>0.94899532303973189</v>
      </c>
      <c r="C31" s="11">
        <f t="shared" si="0"/>
        <v>7.1530140308808041E-2</v>
      </c>
      <c r="D31" s="11">
        <f t="shared" si="4"/>
        <v>7.1530140308808043</v>
      </c>
      <c r="E31" s="11">
        <f t="shared" si="1"/>
        <v>2.8469859691191957</v>
      </c>
      <c r="F31" s="11">
        <f t="shared" si="9"/>
        <v>2.1274644351728034</v>
      </c>
      <c r="G31" s="11">
        <f t="shared" si="6"/>
        <v>-8.5098577406912138E-2</v>
      </c>
      <c r="H31" s="11">
        <f t="shared" si="7"/>
        <v>-34.039430962764854</v>
      </c>
      <c r="I31" s="11">
        <f t="shared" si="10"/>
        <v>8.5098577406912135</v>
      </c>
    </row>
    <row r="32" spans="1:13">
      <c r="A32">
        <f t="shared" si="11"/>
        <v>0.11999999999999998</v>
      </c>
      <c r="B32" s="11">
        <f t="shared" si="3"/>
        <v>1.0205254633485399</v>
      </c>
      <c r="C32" s="11">
        <f t="shared" si="0"/>
        <v>6.9384236099543806E-2</v>
      </c>
      <c r="D32" s="11">
        <f t="shared" si="4"/>
        <v>6.9384236099543806</v>
      </c>
      <c r="E32" s="11">
        <f t="shared" si="1"/>
        <v>3.0615763900456194</v>
      </c>
      <c r="F32" s="11">
        <f t="shared" si="9"/>
        <v>2.0423658577658914</v>
      </c>
      <c r="G32" s="11">
        <f t="shared" si="6"/>
        <v>-8.1694634310635658E-2</v>
      </c>
      <c r="H32" s="11">
        <f t="shared" si="7"/>
        <v>-32.677853724254263</v>
      </c>
      <c r="I32" s="11">
        <f t="shared" si="10"/>
        <v>8.1694634310635657</v>
      </c>
    </row>
    <row r="33" spans="1:9">
      <c r="A33">
        <f t="shared" ref="A33:A60" si="12">A32+$D$8</f>
        <v>0.12999999999999998</v>
      </c>
      <c r="B33" s="11">
        <f t="shared" si="3"/>
        <v>1.0899096994480837</v>
      </c>
      <c r="C33" s="11">
        <f t="shared" si="0"/>
        <v>6.7302709016557494E-2</v>
      </c>
      <c r="D33" s="11">
        <f t="shared" si="4"/>
        <v>6.7302709016557491</v>
      </c>
      <c r="E33" s="11">
        <f t="shared" si="1"/>
        <v>3.2697290983442509</v>
      </c>
      <c r="F33" s="11">
        <f t="shared" si="9"/>
        <v>1.9606712234552557</v>
      </c>
      <c r="G33" s="11">
        <f t="shared" si="6"/>
        <v>-7.8426848938210225E-2</v>
      </c>
      <c r="H33" s="11">
        <f t="shared" si="7"/>
        <v>-31.370739575284091</v>
      </c>
      <c r="I33" s="11">
        <f t="shared" si="10"/>
        <v>7.8426848938210227</v>
      </c>
    </row>
    <row r="34" spans="1:9">
      <c r="A34">
        <f t="shared" si="12"/>
        <v>0.13999999999999999</v>
      </c>
      <c r="B34" s="11">
        <f t="shared" si="3"/>
        <v>1.1572124084646411</v>
      </c>
      <c r="C34" s="11">
        <f t="shared" si="0"/>
        <v>6.5283627746060766E-2</v>
      </c>
      <c r="D34" s="11">
        <f t="shared" si="4"/>
        <v>6.5283627746060766</v>
      </c>
      <c r="E34" s="11">
        <f t="shared" si="1"/>
        <v>3.4716372253939234</v>
      </c>
      <c r="F34" s="11">
        <f t="shared" si="9"/>
        <v>1.8822443745170454</v>
      </c>
      <c r="G34" s="11">
        <f t="shared" si="6"/>
        <v>-7.5289774980681817E-2</v>
      </c>
      <c r="H34" s="11">
        <f t="shared" si="7"/>
        <v>-30.115909992272726</v>
      </c>
      <c r="I34" s="11">
        <f t="shared" si="10"/>
        <v>7.5289774980681816</v>
      </c>
    </row>
    <row r="35" spans="1:9">
      <c r="A35">
        <f t="shared" si="12"/>
        <v>0.15</v>
      </c>
      <c r="B35" s="11">
        <f t="shared" si="3"/>
        <v>1.2224960362107018</v>
      </c>
      <c r="C35" s="11">
        <f t="shared" si="0"/>
        <v>6.3325118913678952E-2</v>
      </c>
      <c r="D35" s="11">
        <f t="shared" si="4"/>
        <v>6.3325118913678953</v>
      </c>
      <c r="E35" s="11">
        <f t="shared" si="1"/>
        <v>3.6674881086321056</v>
      </c>
      <c r="F35" s="11">
        <f t="shared" si="9"/>
        <v>1.8069545995363636</v>
      </c>
      <c r="G35" s="11">
        <f t="shared" si="6"/>
        <v>-7.2278183981454552E-2</v>
      </c>
      <c r="H35" s="11">
        <f t="shared" si="7"/>
        <v>-28.911273592581821</v>
      </c>
      <c r="I35" s="11">
        <f t="shared" si="10"/>
        <v>7.2278183981454545</v>
      </c>
    </row>
    <row r="36" spans="1:9">
      <c r="A36">
        <f t="shared" si="12"/>
        <v>0.16</v>
      </c>
      <c r="B36" s="11">
        <f t="shared" si="3"/>
        <v>1.2858211551243808</v>
      </c>
      <c r="C36" s="11">
        <f t="shared" si="0"/>
        <v>6.1425365346268586E-2</v>
      </c>
      <c r="D36" s="11">
        <f t="shared" si="4"/>
        <v>6.1425365346268581</v>
      </c>
      <c r="E36" s="11">
        <f t="shared" si="1"/>
        <v>3.8574634653731423</v>
      </c>
      <c r="F36" s="11">
        <f t="shared" si="9"/>
        <v>1.734676415554909</v>
      </c>
      <c r="G36" s="11">
        <f t="shared" si="6"/>
        <v>-6.9387056622196366E-2</v>
      </c>
      <c r="H36" s="11">
        <f t="shared" si="7"/>
        <v>-27.754822648878545</v>
      </c>
      <c r="I36" s="11">
        <f t="shared" si="10"/>
        <v>6.9387056622196361</v>
      </c>
    </row>
    <row r="37" spans="1:9">
      <c r="A37">
        <f t="shared" si="12"/>
        <v>0.17</v>
      </c>
      <c r="B37" s="11">
        <f t="shared" si="3"/>
        <v>1.3472465204706494</v>
      </c>
      <c r="C37" s="11">
        <f t="shared" si="0"/>
        <v>5.9582604385880526E-2</v>
      </c>
      <c r="D37" s="11">
        <f t="shared" si="4"/>
        <v>5.9582604385880522</v>
      </c>
      <c r="E37" s="11">
        <f t="shared" si="1"/>
        <v>4.0417395614119478</v>
      </c>
      <c r="F37" s="11">
        <f t="shared" si="9"/>
        <v>1.6652893589327127</v>
      </c>
      <c r="G37" s="11">
        <f t="shared" si="6"/>
        <v>-6.6611574357308509E-2</v>
      </c>
      <c r="H37" s="11">
        <f t="shared" si="7"/>
        <v>-26.644629742923403</v>
      </c>
      <c r="I37" s="11">
        <f t="shared" si="10"/>
        <v>6.6611574357308507</v>
      </c>
    </row>
    <row r="38" spans="1:9">
      <c r="A38">
        <f t="shared" si="12"/>
        <v>0.18000000000000002</v>
      </c>
      <c r="B38" s="11">
        <f t="shared" si="3"/>
        <v>1.4068291248565299</v>
      </c>
      <c r="C38" s="11">
        <f t="shared" si="0"/>
        <v>5.7795126254304101E-2</v>
      </c>
      <c r="D38" s="11">
        <f t="shared" si="4"/>
        <v>5.7795126254304101</v>
      </c>
      <c r="E38" s="11">
        <f t="shared" si="1"/>
        <v>4.2204873745695899</v>
      </c>
      <c r="F38" s="11">
        <f t="shared" si="9"/>
        <v>1.5986777845754041</v>
      </c>
      <c r="G38" s="11">
        <f t="shared" si="6"/>
        <v>-6.3947111383016161E-2</v>
      </c>
      <c r="H38" s="11">
        <f t="shared" si="7"/>
        <v>-25.578844553206466</v>
      </c>
      <c r="I38" s="11">
        <f t="shared" si="10"/>
        <v>6.3947111383016164</v>
      </c>
    </row>
    <row r="39" spans="1:9">
      <c r="A39">
        <f t="shared" si="12"/>
        <v>0.19000000000000003</v>
      </c>
      <c r="B39" s="11">
        <f t="shared" si="3"/>
        <v>1.4646242511108341</v>
      </c>
      <c r="C39" s="11">
        <f t="shared" si="0"/>
        <v>5.6061272466674979E-2</v>
      </c>
      <c r="D39" s="11">
        <f t="shared" si="4"/>
        <v>5.6061272466674978</v>
      </c>
      <c r="E39" s="11">
        <f t="shared" si="1"/>
        <v>4.3938727533325022</v>
      </c>
      <c r="F39" s="11">
        <f t="shared" si="9"/>
        <v>1.534730673192388</v>
      </c>
      <c r="G39" s="11">
        <f t="shared" si="6"/>
        <v>-6.1389226927695523E-2</v>
      </c>
      <c r="H39" s="11">
        <f t="shared" si="7"/>
        <v>-24.555690771078208</v>
      </c>
      <c r="I39" s="11">
        <f t="shared" si="10"/>
        <v>6.1389226927695519</v>
      </c>
    </row>
    <row r="40" spans="1:9">
      <c r="A40">
        <f t="shared" si="12"/>
        <v>0.20000000000000004</v>
      </c>
      <c r="B40" s="11">
        <f t="shared" si="3"/>
        <v>1.520685523577509</v>
      </c>
      <c r="C40" s="11">
        <f t="shared" si="0"/>
        <v>5.4379434292674729E-2</v>
      </c>
      <c r="D40" s="11">
        <f t="shared" si="4"/>
        <v>5.4379434292674729</v>
      </c>
      <c r="E40" s="11">
        <f t="shared" si="1"/>
        <v>4.5620565707325271</v>
      </c>
      <c r="F40" s="11">
        <f t="shared" si="9"/>
        <v>1.4733414462646925</v>
      </c>
      <c r="G40" s="11">
        <f t="shared" si="6"/>
        <v>-5.8933657850587705E-2</v>
      </c>
      <c r="H40" s="11">
        <f t="shared" si="7"/>
        <v>-23.573463140235081</v>
      </c>
      <c r="I40" s="11">
        <f t="shared" si="10"/>
        <v>5.8933657850587702</v>
      </c>
    </row>
    <row r="41" spans="1:9">
      <c r="A41">
        <f t="shared" si="12"/>
        <v>0.21000000000000005</v>
      </c>
      <c r="B41" s="11">
        <f t="shared" si="3"/>
        <v>1.5750649578701836</v>
      </c>
      <c r="C41" s="11">
        <f t="shared" si="0"/>
        <v>5.2748051263894487E-2</v>
      </c>
      <c r="D41" s="11">
        <f t="shared" si="4"/>
        <v>5.2748051263894489</v>
      </c>
      <c r="E41" s="11">
        <f t="shared" si="1"/>
        <v>4.7251948736105511</v>
      </c>
      <c r="F41" s="11">
        <f t="shared" si="9"/>
        <v>1.4144077884141049</v>
      </c>
      <c r="G41" s="11">
        <f t="shared" si="6"/>
        <v>-5.6576311536564193E-2</v>
      </c>
      <c r="H41" s="11">
        <f t="shared" si="7"/>
        <v>-22.630524614625678</v>
      </c>
      <c r="I41" s="11">
        <f t="shared" si="10"/>
        <v>5.6576311536564194</v>
      </c>
    </row>
    <row r="42" spans="1:9">
      <c r="A42">
        <f t="shared" si="12"/>
        <v>0.22000000000000006</v>
      </c>
      <c r="B42" s="11">
        <f t="shared" si="3"/>
        <v>1.6278130091340781</v>
      </c>
      <c r="C42" s="11">
        <f t="shared" si="0"/>
        <v>5.1165609725977661E-2</v>
      </c>
      <c r="D42" s="11">
        <f t="shared" si="4"/>
        <v>5.1165609725977657</v>
      </c>
      <c r="E42" s="11">
        <f t="shared" si="1"/>
        <v>4.8834390274022343</v>
      </c>
      <c r="F42" s="11">
        <f t="shared" si="9"/>
        <v>1.3578314768775406</v>
      </c>
      <c r="G42" s="11">
        <f t="shared" si="6"/>
        <v>-5.4313259075101622E-2</v>
      </c>
      <c r="H42" s="11">
        <f t="shared" si="7"/>
        <v>-21.725303630040649</v>
      </c>
      <c r="I42" s="11">
        <f t="shared" si="10"/>
        <v>5.4313259075101623</v>
      </c>
    </row>
    <row r="43" spans="1:9">
      <c r="A43">
        <f t="shared" si="12"/>
        <v>0.23000000000000007</v>
      </c>
      <c r="B43" s="11">
        <f t="shared" si="3"/>
        <v>1.6789786188600557</v>
      </c>
      <c r="C43" s="11">
        <f t="shared" si="0"/>
        <v>4.9630641434198326E-2</v>
      </c>
      <c r="D43" s="11">
        <f t="shared" si="4"/>
        <v>4.9630641434198326</v>
      </c>
      <c r="E43" s="11">
        <f t="shared" si="1"/>
        <v>5.0369358565801674</v>
      </c>
      <c r="F43" s="11">
        <f t="shared" si="9"/>
        <v>1.3035182178024389</v>
      </c>
      <c r="G43" s="11">
        <f t="shared" si="6"/>
        <v>-5.2140728712097559E-2</v>
      </c>
      <c r="H43" s="11">
        <f t="shared" si="7"/>
        <v>-20.856291484839023</v>
      </c>
      <c r="I43" s="11">
        <f t="shared" si="10"/>
        <v>5.2140728712097557</v>
      </c>
    </row>
    <row r="44" spans="1:9">
      <c r="A44">
        <f t="shared" si="12"/>
        <v>0.24000000000000007</v>
      </c>
      <c r="B44" s="11">
        <f t="shared" si="3"/>
        <v>1.728609260294254</v>
      </c>
      <c r="C44" s="11">
        <f t="shared" si="0"/>
        <v>4.8141722191172381E-2</v>
      </c>
      <c r="D44" s="11">
        <f t="shared" si="4"/>
        <v>4.8141722191172382</v>
      </c>
      <c r="E44" s="11">
        <f t="shared" si="1"/>
        <v>5.1858277808827618</v>
      </c>
      <c r="F44" s="11">
        <f t="shared" si="9"/>
        <v>1.2513774890903413</v>
      </c>
      <c r="G44" s="11">
        <f t="shared" si="6"/>
        <v>-5.0055099563613654E-2</v>
      </c>
      <c r="H44" s="11">
        <f t="shared" si="7"/>
        <v>-20.022039825445461</v>
      </c>
      <c r="I44" s="11">
        <f t="shared" si="10"/>
        <v>5.0055099563613652</v>
      </c>
    </row>
    <row r="45" spans="1:9">
      <c r="A45">
        <f t="shared" si="12"/>
        <v>0.25000000000000006</v>
      </c>
      <c r="B45" s="11">
        <f t="shared" si="3"/>
        <v>1.7767509824854264</v>
      </c>
      <c r="C45" s="11">
        <f t="shared" si="0"/>
        <v>4.6697470525437206E-2</v>
      </c>
      <c r="D45" s="11">
        <f t="shared" si="4"/>
        <v>4.6697470525437206</v>
      </c>
      <c r="E45" s="11">
        <f t="shared" si="1"/>
        <v>5.3302529474562794</v>
      </c>
      <c r="F45" s="11">
        <f t="shared" si="9"/>
        <v>1.2013223895267275</v>
      </c>
      <c r="G45" s="11">
        <f t="shared" si="6"/>
        <v>-4.8052895581069101E-2</v>
      </c>
      <c r="H45" s="11">
        <f t="shared" si="7"/>
        <v>-19.221158232427641</v>
      </c>
      <c r="I45" s="11">
        <f t="shared" si="10"/>
        <v>4.8052895581069102</v>
      </c>
    </row>
    <row r="46" spans="1:9">
      <c r="A46">
        <f t="shared" si="12"/>
        <v>0.26000000000000006</v>
      </c>
      <c r="B46" s="11">
        <f t="shared" si="3"/>
        <v>1.8234484530108637</v>
      </c>
      <c r="C46" s="11">
        <f t="shared" si="0"/>
        <v>4.5296546409674086E-2</v>
      </c>
      <c r="D46" s="11">
        <f t="shared" si="4"/>
        <v>4.5296546409674088</v>
      </c>
      <c r="E46" s="11">
        <f t="shared" si="1"/>
        <v>5.4703453590325912</v>
      </c>
      <c r="F46" s="11">
        <f t="shared" si="9"/>
        <v>1.1532694939456585</v>
      </c>
      <c r="G46" s="11">
        <f t="shared" si="6"/>
        <v>-4.613077975782634E-2</v>
      </c>
      <c r="H46" s="11">
        <f t="shared" si="7"/>
        <v>-18.452311903130536</v>
      </c>
      <c r="I46" s="11">
        <f t="shared" si="10"/>
        <v>4.6130779757826339</v>
      </c>
    </row>
    <row r="47" spans="1:9">
      <c r="A47">
        <f t="shared" si="12"/>
        <v>0.27000000000000007</v>
      </c>
      <c r="B47" s="11">
        <f t="shared" si="3"/>
        <v>1.8687449994205378</v>
      </c>
      <c r="C47" s="11">
        <f t="shared" si="0"/>
        <v>4.3937650017383867E-2</v>
      </c>
      <c r="D47" s="11">
        <f t="shared" si="4"/>
        <v>4.3937650017383865</v>
      </c>
      <c r="E47" s="11">
        <f t="shared" si="1"/>
        <v>5.6062349982616135</v>
      </c>
      <c r="F47" s="11">
        <f t="shared" si="9"/>
        <v>1.1071387141878322</v>
      </c>
      <c r="G47" s="11">
        <f t="shared" si="6"/>
        <v>-4.4285548567513287E-2</v>
      </c>
      <c r="H47" s="11">
        <f t="shared" si="7"/>
        <v>-17.714219427005315</v>
      </c>
      <c r="I47" s="11">
        <f t="shared" si="10"/>
        <v>4.4285548567513286</v>
      </c>
    </row>
    <row r="48" spans="1:9">
      <c r="A48">
        <f t="shared" si="12"/>
        <v>0.28000000000000008</v>
      </c>
      <c r="B48" s="11">
        <f t="shared" si="3"/>
        <v>1.9126826494379217</v>
      </c>
      <c r="C48" s="11">
        <f t="shared" si="0"/>
        <v>4.2619520516862346E-2</v>
      </c>
      <c r="D48" s="11">
        <f t="shared" si="4"/>
        <v>4.2619520516862348</v>
      </c>
      <c r="E48" s="11">
        <f t="shared" si="1"/>
        <v>5.7380479483137652</v>
      </c>
      <c r="F48" s="11">
        <f t="shared" si="9"/>
        <v>1.0628531656203188</v>
      </c>
      <c r="G48" s="11">
        <f t="shared" si="6"/>
        <v>-4.2514126624812756E-2</v>
      </c>
      <c r="H48" s="11">
        <f t="shared" si="7"/>
        <v>-17.005650649925101</v>
      </c>
      <c r="I48" s="11">
        <f t="shared" si="10"/>
        <v>4.2514126624812754</v>
      </c>
    </row>
    <row r="49" spans="1:9">
      <c r="A49">
        <f t="shared" si="12"/>
        <v>0.29000000000000009</v>
      </c>
      <c r="B49" s="11">
        <f t="shared" si="3"/>
        <v>1.9553021699547839</v>
      </c>
      <c r="C49" s="11">
        <f t="shared" si="0"/>
        <v>4.1340934901356485E-2</v>
      </c>
      <c r="D49" s="11">
        <f t="shared" si="4"/>
        <v>4.1340934901356485</v>
      </c>
      <c r="E49" s="11">
        <f t="shared" si="1"/>
        <v>5.8659065098643515</v>
      </c>
      <c r="F49" s="11">
        <f t="shared" si="9"/>
        <v>1.020339038995506</v>
      </c>
      <c r="G49" s="11">
        <f t="shared" si="6"/>
        <v>-4.0813561559820244E-2</v>
      </c>
      <c r="H49" s="11">
        <f t="shared" si="7"/>
        <v>-16.325424623928097</v>
      </c>
      <c r="I49" s="11">
        <f t="shared" si="10"/>
        <v>4.0813561559820242</v>
      </c>
    </row>
    <row r="50" spans="1:9">
      <c r="A50">
        <f t="shared" si="12"/>
        <v>0.3000000000000001</v>
      </c>
      <c r="B50" s="11">
        <f t="shared" si="3"/>
        <v>1.9966431048561404</v>
      </c>
      <c r="C50" s="11">
        <f t="shared" si="0"/>
        <v>4.0100706854315792E-2</v>
      </c>
      <c r="D50" s="11">
        <f t="shared" si="4"/>
        <v>4.0100706854315789</v>
      </c>
      <c r="E50" s="11">
        <f t="shared" si="1"/>
        <v>5.9899293145684211</v>
      </c>
      <c r="F50" s="11">
        <f t="shared" si="9"/>
        <v>0.97952547743568585</v>
      </c>
      <c r="G50" s="11">
        <f t="shared" si="6"/>
        <v>-3.9181019097427432E-2</v>
      </c>
      <c r="H50" s="11">
        <f t="shared" si="7"/>
        <v>-15.672407638970972</v>
      </c>
      <c r="I50" s="11">
        <f t="shared" si="10"/>
        <v>3.9181019097427434</v>
      </c>
    </row>
    <row r="51" spans="1:9">
      <c r="A51">
        <f t="shared" si="12"/>
        <v>0.31000000000000011</v>
      </c>
      <c r="B51" s="11">
        <f t="shared" si="3"/>
        <v>2.0367438117104562</v>
      </c>
      <c r="C51" s="11">
        <f t="shared" si="0"/>
        <v>3.8897685648686321E-2</v>
      </c>
      <c r="D51" s="11">
        <f t="shared" si="4"/>
        <v>3.889768564868632</v>
      </c>
      <c r="E51" s="11">
        <f t="shared" si="1"/>
        <v>6.110231435131368</v>
      </c>
      <c r="F51" s="11">
        <f t="shared" si="9"/>
        <v>0.94034445833825842</v>
      </c>
      <c r="G51" s="11">
        <f t="shared" si="6"/>
        <v>-3.7613778333530336E-2</v>
      </c>
      <c r="H51" s="11">
        <f t="shared" si="7"/>
        <v>-15.045511333412135</v>
      </c>
      <c r="I51" s="11">
        <f t="shared" si="10"/>
        <v>3.7613778333530337</v>
      </c>
    </row>
    <row r="52" spans="1:9">
      <c r="A52">
        <f t="shared" si="12"/>
        <v>0.32000000000000012</v>
      </c>
      <c r="B52" s="11">
        <f t="shared" si="3"/>
        <v>2.0756414973591424</v>
      </c>
      <c r="C52" s="11">
        <f t="shared" si="0"/>
        <v>3.7730755079225728E-2</v>
      </c>
      <c r="D52" s="11">
        <f t="shared" si="4"/>
        <v>3.7730755079225728</v>
      </c>
      <c r="E52" s="11">
        <f t="shared" si="1"/>
        <v>6.2269244920774272</v>
      </c>
      <c r="F52" s="11">
        <f t="shared" si="9"/>
        <v>0.90273068000472811</v>
      </c>
      <c r="G52" s="11">
        <f t="shared" si="6"/>
        <v>-3.6109227200189123E-2</v>
      </c>
      <c r="H52" s="11">
        <f t="shared" si="7"/>
        <v>-14.443690880075648</v>
      </c>
      <c r="I52" s="11">
        <f t="shared" si="10"/>
        <v>3.6109227200189125</v>
      </c>
    </row>
    <row r="53" spans="1:9">
      <c r="A53">
        <f t="shared" si="12"/>
        <v>0.33000000000000013</v>
      </c>
      <c r="B53" s="11">
        <f t="shared" si="3"/>
        <v>2.113372252438368</v>
      </c>
      <c r="C53" s="11">
        <f t="shared" si="0"/>
        <v>3.6598832426848964E-2</v>
      </c>
      <c r="D53" s="11">
        <f t="shared" si="4"/>
        <v>3.6598832426848964</v>
      </c>
      <c r="E53" s="11">
        <f t="shared" si="1"/>
        <v>6.340116757315104</v>
      </c>
      <c r="F53" s="11">
        <f t="shared" si="9"/>
        <v>0.86662145280453895</v>
      </c>
      <c r="G53" s="11">
        <f t="shared" si="6"/>
        <v>-3.4664858112181555E-2</v>
      </c>
      <c r="H53" s="11">
        <f t="shared" si="7"/>
        <v>-13.865943244872621</v>
      </c>
      <c r="I53" s="11">
        <f t="shared" si="10"/>
        <v>3.4664858112181558</v>
      </c>
    </row>
    <row r="54" spans="1:9">
      <c r="A54">
        <f t="shared" si="12"/>
        <v>0.34000000000000014</v>
      </c>
      <c r="B54" s="11">
        <f t="shared" si="3"/>
        <v>2.1499710848652169</v>
      </c>
      <c r="C54" s="11">
        <f t="shared" si="0"/>
        <v>3.5500867454043496E-2</v>
      </c>
      <c r="D54" s="11">
        <f t="shared" si="4"/>
        <v>3.5500867454043497</v>
      </c>
      <c r="E54" s="11">
        <f t="shared" si="1"/>
        <v>6.4499132545956508</v>
      </c>
      <c r="F54" s="11">
        <f t="shared" si="9"/>
        <v>0.83195659469235739</v>
      </c>
      <c r="G54" s="11">
        <f t="shared" si="6"/>
        <v>-3.3278263787694294E-2</v>
      </c>
      <c r="H54" s="11">
        <f t="shared" si="7"/>
        <v>-13.311305515077718</v>
      </c>
      <c r="I54" s="11">
        <f t="shared" si="10"/>
        <v>3.3278263787694295</v>
      </c>
    </row>
    <row r="55" spans="1:9">
      <c r="A55">
        <f t="shared" si="12"/>
        <v>0.35000000000000014</v>
      </c>
      <c r="B55" s="11">
        <f t="shared" si="3"/>
        <v>2.1854719523192605</v>
      </c>
      <c r="C55" s="11">
        <f t="shared" si="0"/>
        <v>3.4435841430422186E-2</v>
      </c>
      <c r="D55" s="11">
        <f t="shared" si="4"/>
        <v>3.4435841430422185</v>
      </c>
      <c r="E55" s="11">
        <f t="shared" si="1"/>
        <v>6.5564158569577815</v>
      </c>
      <c r="F55" s="11">
        <f t="shared" si="9"/>
        <v>0.79867833090466311</v>
      </c>
      <c r="G55" s="11">
        <f t="shared" si="6"/>
        <v>-3.1947133236186524E-2</v>
      </c>
      <c r="H55" s="11">
        <f t="shared" si="7"/>
        <v>-12.77885329447461</v>
      </c>
      <c r="I55" s="11">
        <f t="shared" si="10"/>
        <v>3.1947133236186525</v>
      </c>
    </row>
    <row r="56" spans="1:9">
      <c r="A56">
        <f t="shared" si="12"/>
        <v>0.36000000000000015</v>
      </c>
      <c r="B56" s="11">
        <f t="shared" si="3"/>
        <v>2.2199077937496825</v>
      </c>
      <c r="C56" s="11">
        <f t="shared" si="0"/>
        <v>3.3402766187509522E-2</v>
      </c>
      <c r="D56" s="11">
        <f t="shared" si="4"/>
        <v>3.3402766187509521</v>
      </c>
      <c r="E56" s="11">
        <f t="shared" si="1"/>
        <v>6.6597233812490479</v>
      </c>
      <c r="F56" s="11">
        <f t="shared" si="9"/>
        <v>0.76673119766847664</v>
      </c>
      <c r="G56" s="11">
        <f t="shared" si="6"/>
        <v>-3.0669247906739066E-2</v>
      </c>
      <c r="H56" s="11">
        <f t="shared" si="7"/>
        <v>-12.267699162695626</v>
      </c>
      <c r="I56" s="11">
        <f t="shared" si="10"/>
        <v>3.0669247906739066</v>
      </c>
    </row>
    <row r="57" spans="1:9">
      <c r="A57">
        <f t="shared" si="12"/>
        <v>0.37000000000000016</v>
      </c>
      <c r="B57" s="11">
        <f t="shared" si="3"/>
        <v>2.2533105599371921</v>
      </c>
      <c r="C57" s="11">
        <f t="shared" si="0"/>
        <v>3.2400683201884245E-2</v>
      </c>
      <c r="D57" s="11">
        <f t="shared" si="4"/>
        <v>3.2400683201884246</v>
      </c>
      <c r="E57" s="11">
        <f t="shared" si="1"/>
        <v>6.7599316798115758</v>
      </c>
      <c r="F57" s="11">
        <f t="shared" si="9"/>
        <v>0.73606194976173756</v>
      </c>
      <c r="G57" s="11">
        <f t="shared" si="6"/>
        <v>-2.9442477990469503E-2</v>
      </c>
      <c r="H57" s="11">
        <f t="shared" si="7"/>
        <v>-11.776991196187801</v>
      </c>
      <c r="I57" s="11">
        <f t="shared" si="10"/>
        <v>2.9442477990469502</v>
      </c>
    </row>
    <row r="58" spans="1:9">
      <c r="A58">
        <f t="shared" si="12"/>
        <v>0.38000000000000017</v>
      </c>
      <c r="B58" s="11">
        <f t="shared" si="3"/>
        <v>2.2857112431390765</v>
      </c>
      <c r="C58" s="11">
        <f t="shared" si="0"/>
        <v>3.1428662705827705E-2</v>
      </c>
      <c r="D58" s="11">
        <f t="shared" si="4"/>
        <v>3.1428662705827706</v>
      </c>
      <c r="E58" s="11">
        <f t="shared" si="1"/>
        <v>6.8571337294172299</v>
      </c>
      <c r="F58" s="11">
        <f t="shared" si="9"/>
        <v>0.70661947177126805</v>
      </c>
      <c r="G58" s="11">
        <f t="shared" si="6"/>
        <v>-2.8264778870850722E-2</v>
      </c>
      <c r="H58" s="11">
        <f t="shared" si="7"/>
        <v>-11.305911548340289</v>
      </c>
      <c r="I58" s="11">
        <f t="shared" si="10"/>
        <v>2.8264778870850722</v>
      </c>
    </row>
    <row r="59" spans="1:9">
      <c r="A59">
        <f t="shared" si="12"/>
        <v>0.39000000000000018</v>
      </c>
      <c r="B59" s="11">
        <f t="shared" si="3"/>
        <v>2.317139905844904</v>
      </c>
      <c r="C59" s="11">
        <f t="shared" si="0"/>
        <v>3.048580282465288E-2</v>
      </c>
      <c r="D59" s="11">
        <f t="shared" si="4"/>
        <v>3.0485802824652879</v>
      </c>
      <c r="E59" s="11">
        <f t="shared" si="1"/>
        <v>6.9514197175347121</v>
      </c>
      <c r="F59" s="11">
        <f t="shared" si="9"/>
        <v>0.67835469290041728</v>
      </c>
      <c r="G59" s="11">
        <f t="shared" si="6"/>
        <v>-2.7134187716016691E-2</v>
      </c>
      <c r="H59" s="11">
        <f t="shared" si="7"/>
        <v>-10.853675086406676</v>
      </c>
      <c r="I59" s="11">
        <f t="shared" si="10"/>
        <v>2.7134187716016691</v>
      </c>
    </row>
    <row r="60" spans="1:9">
      <c r="A60">
        <f t="shared" si="12"/>
        <v>0.40000000000000019</v>
      </c>
      <c r="B60" s="11">
        <f t="shared" si="3"/>
        <v>2.3476257086695571</v>
      </c>
      <c r="C60" s="11">
        <f t="shared" si="0"/>
        <v>2.9571228739913292E-2</v>
      </c>
      <c r="D60" s="11">
        <f t="shared" si="4"/>
        <v>2.9571228739913291</v>
      </c>
      <c r="E60" s="11">
        <f t="shared" si="1"/>
        <v>7.0428771260086709</v>
      </c>
      <c r="F60" s="11">
        <f t="shared" si="9"/>
        <v>0.65122050518440056</v>
      </c>
      <c r="G60" s="11">
        <f t="shared" si="6"/>
        <v>-2.6048820207376023E-2</v>
      </c>
      <c r="H60" s="11">
        <f t="shared" si="7"/>
        <v>-10.419528082950409</v>
      </c>
      <c r="I60" s="11">
        <f t="shared" si="10"/>
        <v>2.6048820207376022</v>
      </c>
    </row>
    <row r="61" spans="1:9">
      <c r="A61">
        <f t="shared" ref="A61:A78" si="13">A60+$D$8</f>
        <v>0.4100000000000002</v>
      </c>
      <c r="B61" s="11">
        <f t="shared" si="3"/>
        <v>2.3771969374094706</v>
      </c>
      <c r="C61" s="11">
        <f t="shared" si="0"/>
        <v>2.8684091877715884E-2</v>
      </c>
      <c r="D61" s="11">
        <f t="shared" si="4"/>
        <v>2.8684091877715883</v>
      </c>
      <c r="E61" s="11">
        <f t="shared" si="1"/>
        <v>7.1315908122284117</v>
      </c>
      <c r="F61" s="11">
        <f t="shared" si="9"/>
        <v>0.62517168497702458</v>
      </c>
      <c r="G61" s="11">
        <f t="shared" si="6"/>
        <v>-2.5006867399080982E-2</v>
      </c>
      <c r="H61" s="11">
        <f t="shared" si="7"/>
        <v>-10.002746959632393</v>
      </c>
      <c r="I61" s="11">
        <f t="shared" si="10"/>
        <v>2.5006867399080983</v>
      </c>
    </row>
    <row r="62" spans="1:9">
      <c r="A62">
        <f t="shared" si="13"/>
        <v>0.42000000000000021</v>
      </c>
      <c r="B62" s="11">
        <f t="shared" si="3"/>
        <v>2.4058810292871864</v>
      </c>
      <c r="C62" s="11">
        <f t="shared" si="0"/>
        <v>2.7823569121384412E-2</v>
      </c>
      <c r="D62" s="11">
        <f t="shared" si="4"/>
        <v>2.7823569121384413</v>
      </c>
      <c r="E62" s="11">
        <f t="shared" si="1"/>
        <v>7.2176430878615587</v>
      </c>
      <c r="F62" s="11">
        <f t="shared" si="9"/>
        <v>0.6001648175779436</v>
      </c>
      <c r="G62" s="11">
        <f t="shared" si="6"/>
        <v>-2.4006592703117745E-2</v>
      </c>
      <c r="H62" s="11">
        <f t="shared" si="7"/>
        <v>-9.6026370812470976</v>
      </c>
      <c r="I62" s="11">
        <f t="shared" si="10"/>
        <v>2.4006592703117744</v>
      </c>
    </row>
    <row r="63" spans="1:9">
      <c r="A63">
        <f t="shared" si="13"/>
        <v>0.43000000000000022</v>
      </c>
      <c r="B63" s="11">
        <f t="shared" si="3"/>
        <v>2.4337045984085708</v>
      </c>
      <c r="C63" s="11">
        <f t="shared" si="0"/>
        <v>2.6988862047742881E-2</v>
      </c>
      <c r="D63" s="11">
        <f t="shared" si="4"/>
        <v>2.6988862047742881</v>
      </c>
      <c r="E63" s="11">
        <f t="shared" si="1"/>
        <v>7.3011137952257119</v>
      </c>
      <c r="F63" s="11">
        <f t="shared" si="9"/>
        <v>0.57615822487482582</v>
      </c>
      <c r="G63" s="11">
        <f t="shared" si="6"/>
        <v>-2.3046328994993034E-2</v>
      </c>
      <c r="H63" s="11">
        <f t="shared" si="7"/>
        <v>-9.2185315979972131</v>
      </c>
      <c r="I63" s="11">
        <f t="shared" si="10"/>
        <v>2.3046328994993033</v>
      </c>
    </row>
    <row r="64" spans="1:9">
      <c r="A64">
        <f t="shared" si="13"/>
        <v>0.44000000000000022</v>
      </c>
      <c r="B64" s="11">
        <f t="shared" si="3"/>
        <v>2.4606934604563135</v>
      </c>
      <c r="C64" s="11">
        <f t="shared" si="0"/>
        <v>2.6179196186310597E-2</v>
      </c>
      <c r="D64" s="11">
        <f t="shared" si="4"/>
        <v>2.6179196186310598</v>
      </c>
      <c r="E64" s="11">
        <f t="shared" si="1"/>
        <v>7.3820803813689402</v>
      </c>
      <c r="F64" s="11">
        <f t="shared" si="9"/>
        <v>0.55311189587983278</v>
      </c>
      <c r="G64" s="11">
        <f t="shared" si="6"/>
        <v>-2.2124475835193311E-2</v>
      </c>
      <c r="H64" s="11">
        <f t="shared" si="7"/>
        <v>-8.8497903340773245</v>
      </c>
      <c r="I64" s="11">
        <f t="shared" si="10"/>
        <v>2.2124475835193311</v>
      </c>
    </row>
    <row r="65" spans="1:9">
      <c r="A65">
        <f t="shared" si="13"/>
        <v>0.45000000000000023</v>
      </c>
      <c r="B65" s="11">
        <f t="shared" si="3"/>
        <v>2.4868726566426242</v>
      </c>
      <c r="C65" s="11">
        <f t="shared" si="0"/>
        <v>2.5393820300721279E-2</v>
      </c>
      <c r="D65" s="11">
        <f t="shared" si="4"/>
        <v>2.5393820300721277</v>
      </c>
      <c r="E65" s="11">
        <f t="shared" si="1"/>
        <v>7.4606179699278723</v>
      </c>
      <c r="F65" s="11">
        <f t="shared" si="9"/>
        <v>0.5309874200446395</v>
      </c>
      <c r="G65" s="11">
        <f t="shared" si="6"/>
        <v>-2.1239496801785579E-2</v>
      </c>
      <c r="H65" s="11">
        <f t="shared" si="7"/>
        <v>-8.495798720714232</v>
      </c>
      <c r="I65" s="11">
        <f t="shared" si="10"/>
        <v>2.123949680178558</v>
      </c>
    </row>
    <row r="66" spans="1:9">
      <c r="A66">
        <f t="shared" si="13"/>
        <v>0.46000000000000024</v>
      </c>
      <c r="B66" s="11">
        <f t="shared" si="3"/>
        <v>2.5122664769433456</v>
      </c>
      <c r="C66" s="11">
        <f t="shared" si="0"/>
        <v>2.4632005691699634E-2</v>
      </c>
      <c r="D66" s="11">
        <f t="shared" si="4"/>
        <v>2.4632005691699632</v>
      </c>
      <c r="E66" s="11">
        <f t="shared" si="1"/>
        <v>7.5367994308300368</v>
      </c>
      <c r="F66" s="11">
        <f t="shared" si="9"/>
        <v>0.5097479232428539</v>
      </c>
      <c r="G66" s="11">
        <f t="shared" si="6"/>
        <v>-2.0389916929714157E-2</v>
      </c>
      <c r="H66" s="11">
        <f t="shared" si="7"/>
        <v>-8.1559667718856623</v>
      </c>
      <c r="I66" s="11">
        <f t="shared" si="10"/>
        <v>2.0389916929714156</v>
      </c>
    </row>
    <row r="67" spans="1:9">
      <c r="A67">
        <f t="shared" si="13"/>
        <v>0.47000000000000025</v>
      </c>
      <c r="B67" s="11">
        <f t="shared" si="3"/>
        <v>2.5368984826350451</v>
      </c>
      <c r="C67" s="11">
        <f t="shared" si="0"/>
        <v>2.389304552094865E-2</v>
      </c>
      <c r="D67" s="11">
        <f t="shared" si="4"/>
        <v>2.389304552094865</v>
      </c>
      <c r="E67" s="11">
        <f t="shared" si="1"/>
        <v>7.610695447905135</v>
      </c>
      <c r="F67" s="11">
        <f t="shared" si="9"/>
        <v>0.48935800631313975</v>
      </c>
      <c r="G67" s="11">
        <f t="shared" si="6"/>
        <v>-1.957432025252559E-2</v>
      </c>
      <c r="H67" s="11">
        <f t="shared" si="7"/>
        <v>-7.829728101010236</v>
      </c>
      <c r="I67" s="11">
        <f t="shared" si="10"/>
        <v>1.957432025252559</v>
      </c>
    </row>
    <row r="68" spans="1:9">
      <c r="A68">
        <f t="shared" si="13"/>
        <v>0.48000000000000026</v>
      </c>
      <c r="B68" s="11">
        <f t="shared" si="3"/>
        <v>2.5607915281559936</v>
      </c>
      <c r="C68" s="11">
        <f t="shared" si="0"/>
        <v>2.3176254155320191E-2</v>
      </c>
      <c r="D68" s="11">
        <f t="shared" si="4"/>
        <v>2.3176254155320191</v>
      </c>
      <c r="E68" s="11">
        <f t="shared" si="1"/>
        <v>7.6823745844679809</v>
      </c>
      <c r="F68" s="11">
        <f t="shared" si="9"/>
        <v>0.46978368606061416</v>
      </c>
      <c r="G68" s="11">
        <f t="shared" si="6"/>
        <v>-1.8791347442424566E-2</v>
      </c>
      <c r="H68" s="11">
        <f t="shared" si="7"/>
        <v>-7.5165389769698265</v>
      </c>
      <c r="I68" s="11">
        <f t="shared" si="10"/>
        <v>1.8791347442424566</v>
      </c>
    </row>
    <row r="69" spans="1:9">
      <c r="A69">
        <f t="shared" si="13"/>
        <v>0.49000000000000027</v>
      </c>
      <c r="B69" s="11">
        <f t="shared" si="3"/>
        <v>2.5839677823113139</v>
      </c>
      <c r="C69" s="11">
        <f t="shared" si="0"/>
        <v>2.2480966530660586E-2</v>
      </c>
      <c r="D69" s="11">
        <f t="shared" si="4"/>
        <v>2.2480966530660584</v>
      </c>
      <c r="E69" s="11">
        <f t="shared" si="1"/>
        <v>7.7519033469339416</v>
      </c>
      <c r="F69" s="11">
        <f t="shared" si="9"/>
        <v>0.4509923386181896</v>
      </c>
      <c r="G69" s="11">
        <f t="shared" si="6"/>
        <v>-1.8039693544727585E-2</v>
      </c>
      <c r="H69" s="11">
        <f t="shared" si="7"/>
        <v>-7.2158774178910337</v>
      </c>
      <c r="I69" s="11">
        <f t="shared" si="10"/>
        <v>1.8039693544727584</v>
      </c>
    </row>
    <row r="70" spans="1:9">
      <c r="A70">
        <f t="shared" si="13"/>
        <v>0.50000000000000022</v>
      </c>
      <c r="B70" s="11">
        <f t="shared" si="3"/>
        <v>2.6064487488419745</v>
      </c>
      <c r="C70" s="11">
        <f t="shared" si="0"/>
        <v>2.1806537534740763E-2</v>
      </c>
      <c r="D70" s="11">
        <f t="shared" si="4"/>
        <v>2.1806537534740764</v>
      </c>
      <c r="E70" s="11">
        <f t="shared" si="1"/>
        <v>7.8193462465259236</v>
      </c>
      <c r="F70" s="11">
        <f t="shared" si="9"/>
        <v>0.43295264507346204</v>
      </c>
      <c r="G70" s="11">
        <f t="shared" si="6"/>
        <v>-1.7318105802938483E-2</v>
      </c>
      <c r="H70" s="11">
        <f t="shared" si="7"/>
        <v>-6.9272423211753935</v>
      </c>
      <c r="I70" s="11">
        <f t="shared" si="10"/>
        <v>1.7318105802938482</v>
      </c>
    </row>
    <row r="71" spans="1:9">
      <c r="A71">
        <f t="shared" si="13"/>
        <v>0.51000000000000023</v>
      </c>
      <c r="B71" s="11">
        <f t="shared" si="3"/>
        <v>2.6282552863767155</v>
      </c>
      <c r="C71" s="11">
        <f t="shared" si="0"/>
        <v>2.1152341408698535E-2</v>
      </c>
      <c r="D71" s="11">
        <f t="shared" si="4"/>
        <v>2.1152341408698536</v>
      </c>
      <c r="E71" s="11">
        <f t="shared" si="1"/>
        <v>7.8847658591301464</v>
      </c>
      <c r="F71" s="11">
        <f t="shared" si="9"/>
        <v>0.41563453927052357</v>
      </c>
      <c r="G71" s="11">
        <f t="shared" si="6"/>
        <v>-1.6625381570820944E-2</v>
      </c>
      <c r="H71" s="11">
        <f t="shared" si="7"/>
        <v>-6.6501526283283772</v>
      </c>
      <c r="I71" s="11">
        <f t="shared" si="10"/>
        <v>1.6625381570820943</v>
      </c>
    </row>
    <row r="72" spans="1:9">
      <c r="A72">
        <f t="shared" si="13"/>
        <v>0.52000000000000024</v>
      </c>
      <c r="B72" s="11">
        <f t="shared" si="3"/>
        <v>2.6494076277854139</v>
      </c>
      <c r="C72" s="11">
        <f t="shared" si="0"/>
        <v>2.0517771166437583E-2</v>
      </c>
      <c r="D72" s="11">
        <f t="shared" si="4"/>
        <v>2.0517771166437582</v>
      </c>
      <c r="E72" s="11">
        <f t="shared" si="1"/>
        <v>7.9482228833562418</v>
      </c>
      <c r="F72" s="11">
        <f t="shared" si="9"/>
        <v>0.39900915769970263</v>
      </c>
      <c r="G72" s="11">
        <f t="shared" si="6"/>
        <v>-1.5960366307988104E-2</v>
      </c>
      <c r="H72" s="11">
        <f t="shared" si="7"/>
        <v>-6.3841465231952412</v>
      </c>
      <c r="I72" s="11">
        <f t="shared" si="10"/>
        <v>1.5960366307988105</v>
      </c>
    </row>
    <row r="73" spans="1:9">
      <c r="A73">
        <f t="shared" si="13"/>
        <v>0.53000000000000025</v>
      </c>
      <c r="B73" s="11">
        <f t="shared" si="3"/>
        <v>2.6699253989518517</v>
      </c>
      <c r="C73" s="11">
        <f t="shared" si="0"/>
        <v>1.9902238031444454E-2</v>
      </c>
      <c r="D73" s="11">
        <f t="shared" si="4"/>
        <v>1.9902238031444452</v>
      </c>
      <c r="E73" s="11">
        <f t="shared" si="1"/>
        <v>8.0097761968555545</v>
      </c>
      <c r="F73" s="11">
        <f t="shared" si="9"/>
        <v>0.38304879139171455</v>
      </c>
      <c r="G73" s="11">
        <f t="shared" si="6"/>
        <v>-1.5321951655668582E-2</v>
      </c>
      <c r="H73" s="11">
        <f t="shared" si="7"/>
        <v>-6.1287806622674328</v>
      </c>
      <c r="I73" s="11">
        <f t="shared" si="10"/>
        <v>1.5321951655668582</v>
      </c>
    </row>
    <row r="74" spans="1:9">
      <c r="A74">
        <f t="shared" si="13"/>
        <v>0.54000000000000026</v>
      </c>
      <c r="B74" s="11">
        <f t="shared" si="3"/>
        <v>2.6898276369832961</v>
      </c>
      <c r="C74" s="11">
        <f t="shared" si="0"/>
        <v>1.9305170890501114E-2</v>
      </c>
      <c r="D74" s="11">
        <f t="shared" si="4"/>
        <v>1.9305170890501113</v>
      </c>
      <c r="E74" s="11">
        <f t="shared" si="1"/>
        <v>8.0694829109498887</v>
      </c>
      <c r="F74" s="11">
        <f t="shared" si="9"/>
        <v>0.36772683973604597</v>
      </c>
      <c r="G74" s="11">
        <f t="shared" si="6"/>
        <v>-1.4709073589441839E-2</v>
      </c>
      <c r="H74" s="11">
        <f t="shared" si="7"/>
        <v>-5.8836294357767356</v>
      </c>
      <c r="I74" s="11">
        <f t="shared" si="10"/>
        <v>1.4709073589441839</v>
      </c>
    </row>
    <row r="75" spans="1:9">
      <c r="A75">
        <f t="shared" si="13"/>
        <v>0.55000000000000027</v>
      </c>
      <c r="B75" s="11">
        <f t="shared" si="3"/>
        <v>2.7091328078737971</v>
      </c>
      <c r="C75" s="11">
        <f t="shared" si="0"/>
        <v>1.8726015763786085E-2</v>
      </c>
      <c r="D75" s="11">
        <f t="shared" si="4"/>
        <v>1.8726015763786086</v>
      </c>
      <c r="E75" s="11">
        <f t="shared" si="1"/>
        <v>8.1273984236213916</v>
      </c>
      <c r="F75" s="11">
        <f t="shared" si="9"/>
        <v>0.35301776614660413</v>
      </c>
      <c r="G75" s="11">
        <f t="shared" si="6"/>
        <v>-1.4120710645864166E-2</v>
      </c>
      <c r="H75" s="11">
        <f t="shared" si="7"/>
        <v>-5.6482842583456661</v>
      </c>
      <c r="I75" s="11">
        <f t="shared" si="10"/>
        <v>1.4120710645864165</v>
      </c>
    </row>
    <row r="76" spans="1:9">
      <c r="A76">
        <f t="shared" si="13"/>
        <v>0.56000000000000028</v>
      </c>
      <c r="B76" s="11">
        <f t="shared" si="3"/>
        <v>2.7278588236375834</v>
      </c>
      <c r="C76" s="11">
        <f t="shared" si="0"/>
        <v>1.816423529087249E-2</v>
      </c>
      <c r="D76" s="11">
        <f t="shared" si="4"/>
        <v>1.816423529087249</v>
      </c>
      <c r="E76" s="11">
        <f t="shared" si="1"/>
        <v>8.183576470912751</v>
      </c>
      <c r="F76" s="11">
        <f t="shared" si="9"/>
        <v>0.33889705550073995</v>
      </c>
      <c r="G76" s="11">
        <f t="shared" si="6"/>
        <v>-1.3555882220029599E-2</v>
      </c>
      <c r="H76" s="11">
        <f t="shared" si="7"/>
        <v>-5.4223528880118392</v>
      </c>
      <c r="I76" s="11">
        <f t="shared" si="10"/>
        <v>1.3555882220029598</v>
      </c>
    </row>
    <row r="77" spans="1:9">
      <c r="A77">
        <f t="shared" si="13"/>
        <v>0.57000000000000028</v>
      </c>
      <c r="B77" s="11">
        <f t="shared" si="3"/>
        <v>2.746023058928456</v>
      </c>
      <c r="C77" s="11">
        <f t="shared" si="0"/>
        <v>1.761930823214632E-2</v>
      </c>
      <c r="D77" s="11">
        <f t="shared" si="4"/>
        <v>1.761930823214632</v>
      </c>
      <c r="E77" s="11">
        <f t="shared" si="1"/>
        <v>8.238069176785368</v>
      </c>
      <c r="F77" s="11">
        <f t="shared" si="9"/>
        <v>0.32534117328071033</v>
      </c>
      <c r="G77" s="11">
        <f t="shared" si="6"/>
        <v>-1.3013646931228414E-2</v>
      </c>
      <c r="H77" s="11">
        <f t="shared" si="7"/>
        <v>-5.2054587724913652</v>
      </c>
      <c r="I77" s="11">
        <f t="shared" si="10"/>
        <v>1.3013646931228413</v>
      </c>
    </row>
    <row r="78" spans="1:9">
      <c r="A78">
        <f t="shared" si="13"/>
        <v>0.58000000000000029</v>
      </c>
      <c r="B78" s="11">
        <f t="shared" si="3"/>
        <v>2.7636423671606023</v>
      </c>
      <c r="C78" s="11">
        <f t="shared" si="0"/>
        <v>1.7090728985181939E-2</v>
      </c>
      <c r="D78" s="11">
        <f t="shared" si="4"/>
        <v>1.7090728985181938</v>
      </c>
      <c r="E78" s="11">
        <f t="shared" si="1"/>
        <v>8.290927101481806</v>
      </c>
      <c r="F78" s="11">
        <f t="shared" si="9"/>
        <v>0.31232752634948191</v>
      </c>
      <c r="G78" s="11">
        <f t="shared" si="6"/>
        <v>-1.2493101053979277E-2</v>
      </c>
      <c r="H78" s="11">
        <f t="shared" si="7"/>
        <v>-4.9972404215917106</v>
      </c>
      <c r="I78" s="11">
        <f t="shared" si="10"/>
        <v>1.2493101053979276</v>
      </c>
    </row>
    <row r="79" spans="1:9">
      <c r="A79">
        <f t="shared" ref="A79:A98" si="14">A78+$D$8</f>
        <v>0.5900000000000003</v>
      </c>
      <c r="B79" s="11">
        <f t="shared" si="3"/>
        <v>2.7807330961457843</v>
      </c>
      <c r="C79" s="11">
        <f t="shared" si="0"/>
        <v>1.6578007115626469E-2</v>
      </c>
      <c r="D79" s="11">
        <f t="shared" si="4"/>
        <v>1.657800711562647</v>
      </c>
      <c r="E79" s="11">
        <f t="shared" si="1"/>
        <v>8.342199288437353</v>
      </c>
      <c r="F79" s="11">
        <f t="shared" si="9"/>
        <v>0.29983442529550264</v>
      </c>
      <c r="G79" s="11">
        <f t="shared" si="6"/>
        <v>-1.1993377011820105E-2</v>
      </c>
      <c r="H79" s="11">
        <f t="shared" si="7"/>
        <v>-4.7973508047280422</v>
      </c>
      <c r="I79" s="11">
        <f t="shared" si="10"/>
        <v>1.1993377011820106</v>
      </c>
    </row>
    <row r="80" spans="1:9">
      <c r="A80">
        <f t="shared" si="14"/>
        <v>0.60000000000000031</v>
      </c>
      <c r="B80" s="11">
        <f t="shared" si="3"/>
        <v>2.7973111032614106</v>
      </c>
      <c r="C80" s="11">
        <f t="shared" si="0"/>
        <v>1.6080666902157682E-2</v>
      </c>
      <c r="D80" s="11">
        <f t="shared" si="4"/>
        <v>1.6080666902157681</v>
      </c>
      <c r="E80" s="11">
        <f t="shared" si="1"/>
        <v>8.3919333097842319</v>
      </c>
      <c r="F80" s="11">
        <f t="shared" si="9"/>
        <v>0.28784104828368251</v>
      </c>
      <c r="G80" s="11">
        <f t="shared" si="6"/>
        <v>-1.1513641931347301E-2</v>
      </c>
      <c r="H80" s="11">
        <f t="shared" si="7"/>
        <v>-4.6054567725389202</v>
      </c>
      <c r="I80" s="11">
        <f t="shared" si="10"/>
        <v>1.15136419313473</v>
      </c>
    </row>
    <row r="81" spans="1:9">
      <c r="A81">
        <f t="shared" si="14"/>
        <v>0.61000000000000032</v>
      </c>
      <c r="B81" s="11">
        <f t="shared" si="3"/>
        <v>2.8133917701635682</v>
      </c>
      <c r="C81" s="11">
        <f t="shared" si="0"/>
        <v>1.5598246895092949E-2</v>
      </c>
      <c r="D81" s="11">
        <f t="shared" si="4"/>
        <v>1.5598246895092949</v>
      </c>
      <c r="E81" s="11">
        <f t="shared" si="1"/>
        <v>8.4401753104907051</v>
      </c>
      <c r="F81" s="11">
        <f t="shared" si="9"/>
        <v>0.27632740635233521</v>
      </c>
      <c r="G81" s="11">
        <f t="shared" si="6"/>
        <v>-1.105309625409341E-2</v>
      </c>
      <c r="H81" s="11">
        <f t="shared" si="7"/>
        <v>-4.4212385016373634</v>
      </c>
      <c r="I81" s="11">
        <f t="shared" si="10"/>
        <v>1.1053096254093409</v>
      </c>
    </row>
    <row r="82" spans="1:9">
      <c r="A82">
        <f t="shared" si="14"/>
        <v>0.62000000000000033</v>
      </c>
      <c r="B82" s="11">
        <f t="shared" si="3"/>
        <v>2.8289900170586613</v>
      </c>
      <c r="C82" s="11">
        <f t="shared" si="0"/>
        <v>1.5130299488240162E-2</v>
      </c>
      <c r="D82" s="11">
        <f t="shared" si="4"/>
        <v>1.5130299488240162</v>
      </c>
      <c r="E82" s="11">
        <f t="shared" si="1"/>
        <v>8.4869700511759838</v>
      </c>
      <c r="F82" s="11">
        <f t="shared" si="9"/>
        <v>0.26527431009824182</v>
      </c>
      <c r="G82" s="11">
        <f t="shared" si="6"/>
        <v>-1.0610972403929672E-2</v>
      </c>
      <c r="H82" s="11">
        <f t="shared" si="7"/>
        <v>-4.2443889615718691</v>
      </c>
      <c r="I82" s="11">
        <f t="shared" si="10"/>
        <v>1.0610972403929673</v>
      </c>
    </row>
    <row r="83" spans="1:9">
      <c r="A83">
        <f t="shared" si="14"/>
        <v>0.63000000000000034</v>
      </c>
      <c r="B83" s="11">
        <f t="shared" si="3"/>
        <v>2.8441203165469013</v>
      </c>
      <c r="C83" s="11">
        <f t="shared" si="0"/>
        <v>1.4676390503592956E-2</v>
      </c>
      <c r="D83" s="11">
        <f t="shared" si="4"/>
        <v>1.4676390503592955</v>
      </c>
      <c r="E83" s="11">
        <f t="shared" si="1"/>
        <v>8.5323609496407045</v>
      </c>
      <c r="F83" s="11">
        <f t="shared" si="9"/>
        <v>0.25466333769431215</v>
      </c>
      <c r="G83" s="11">
        <f t="shared" si="6"/>
        <v>-1.0186533507772487E-2</v>
      </c>
      <c r="H83" s="11">
        <f t="shared" si="7"/>
        <v>-4.0746134031089944</v>
      </c>
      <c r="I83" s="11">
        <f t="shared" si="10"/>
        <v>1.0186533507772486</v>
      </c>
    </row>
    <row r="84" spans="1:9">
      <c r="A84">
        <f t="shared" si="14"/>
        <v>0.64000000000000035</v>
      </c>
      <c r="B84" s="11">
        <f t="shared" si="3"/>
        <v>2.8587967070504945</v>
      </c>
      <c r="C84" s="11">
        <f t="shared" si="0"/>
        <v>1.4236098788485165E-2</v>
      </c>
      <c r="D84" s="11">
        <f t="shared" si="4"/>
        <v>1.4236098788485165</v>
      </c>
      <c r="E84" s="11">
        <f t="shared" si="1"/>
        <v>8.5763901211514835</v>
      </c>
      <c r="F84" s="11">
        <f t="shared" si="9"/>
        <v>0.24447680418653966</v>
      </c>
      <c r="G84" s="11">
        <f t="shared" si="6"/>
        <v>-9.779072167461586E-3</v>
      </c>
      <c r="H84" s="11">
        <f t="shared" si="7"/>
        <v>-3.9116288669846342</v>
      </c>
      <c r="I84" s="11">
        <f t="shared" si="10"/>
        <v>0.97790721674615866</v>
      </c>
    </row>
    <row r="85" spans="1:9">
      <c r="A85">
        <f t="shared" si="14"/>
        <v>0.65000000000000036</v>
      </c>
      <c r="B85" s="11">
        <f t="shared" si="3"/>
        <v>2.8730328058389798</v>
      </c>
      <c r="C85" s="11">
        <f t="shared" ref="C85:C120" si="15">(($D$7-$D$5*B85)/$D$4)*$D$8</f>
        <v>1.3809015824830606E-2</v>
      </c>
      <c r="D85" s="11">
        <f t="shared" si="4"/>
        <v>1.3809015824830606</v>
      </c>
      <c r="E85" s="11">
        <f t="shared" ref="E85:E100" si="16">$D$5*B85</f>
        <v>8.6190984175169394</v>
      </c>
      <c r="F85" s="11">
        <f t="shared" si="9"/>
        <v>0.23469773201907806</v>
      </c>
      <c r="G85" s="11">
        <f t="shared" si="6"/>
        <v>-9.3879092807631227E-3</v>
      </c>
      <c r="H85" s="11">
        <f t="shared" si="7"/>
        <v>-3.755163712305249</v>
      </c>
      <c r="I85" s="11">
        <f t="shared" si="10"/>
        <v>0.93879092807631226</v>
      </c>
    </row>
    <row r="86" spans="1:9">
      <c r="A86">
        <f t="shared" si="14"/>
        <v>0.66000000000000036</v>
      </c>
      <c r="B86" s="11">
        <f t="shared" ref="B86:B100" si="17">B85+C85</f>
        <v>2.8868418216638103</v>
      </c>
      <c r="C86" s="11">
        <f t="shared" si="15"/>
        <v>1.33947453500857E-2</v>
      </c>
      <c r="D86" s="11">
        <f t="shared" ref="D86:D120" si="18">$D$4*C86/$D$8</f>
        <v>1.3394745350085699</v>
      </c>
      <c r="E86" s="11">
        <f t="shared" si="16"/>
        <v>8.6605254649914301</v>
      </c>
      <c r="F86" s="11">
        <f t="shared" si="9"/>
        <v>0.22530982273831493</v>
      </c>
      <c r="G86" s="11">
        <f t="shared" ref="G86:G120" si="19">-($D$6*F86*$D$8)/$D$4</f>
        <v>-9.0123929095325978E-3</v>
      </c>
      <c r="H86" s="11">
        <f t="shared" ref="H86:H120" si="20">$D$6*G86/$D$8</f>
        <v>-3.6049571638130389</v>
      </c>
      <c r="I86" s="11">
        <f t="shared" si="10"/>
        <v>0.90123929095325972</v>
      </c>
    </row>
    <row r="87" spans="1:9">
      <c r="A87">
        <f t="shared" si="14"/>
        <v>0.67000000000000037</v>
      </c>
      <c r="B87" s="11">
        <f t="shared" si="17"/>
        <v>2.9002365670138959</v>
      </c>
      <c r="C87" s="11">
        <f t="shared" si="15"/>
        <v>1.2992902989583116E-2</v>
      </c>
      <c r="D87" s="11">
        <f t="shared" si="18"/>
        <v>1.2992902989583115</v>
      </c>
      <c r="E87" s="11">
        <f t="shared" si="16"/>
        <v>8.7007097010416885</v>
      </c>
      <c r="F87" s="11">
        <f t="shared" ref="F87:F100" si="21">F86+G86</f>
        <v>0.21629742982878233</v>
      </c>
      <c r="G87" s="11">
        <f t="shared" si="19"/>
        <v>-8.651897193151294E-3</v>
      </c>
      <c r="H87" s="11">
        <f t="shared" si="20"/>
        <v>-3.4607588772605173</v>
      </c>
      <c r="I87" s="11">
        <f t="shared" ref="I87:I100" si="22">$D$6*F87</f>
        <v>0.86518971931512934</v>
      </c>
    </row>
    <row r="88" spans="1:9">
      <c r="A88">
        <f t="shared" si="14"/>
        <v>0.68000000000000038</v>
      </c>
      <c r="B88" s="11">
        <f t="shared" si="17"/>
        <v>2.9132294700034791</v>
      </c>
      <c r="C88" s="11">
        <f t="shared" si="15"/>
        <v>1.2603115899895628E-2</v>
      </c>
      <c r="D88" s="11">
        <f t="shared" si="18"/>
        <v>1.2603115899895627</v>
      </c>
      <c r="E88" s="11">
        <f t="shared" si="16"/>
        <v>8.7396884100104373</v>
      </c>
      <c r="F88" s="11">
        <f t="shared" si="21"/>
        <v>0.20764553263563104</v>
      </c>
      <c r="G88" s="11">
        <f t="shared" si="19"/>
        <v>-8.3058213054252421E-3</v>
      </c>
      <c r="H88" s="11">
        <f t="shared" si="20"/>
        <v>-3.3223285221700967</v>
      </c>
      <c r="I88" s="11">
        <f t="shared" si="22"/>
        <v>0.83058213054252417</v>
      </c>
    </row>
    <row r="89" spans="1:9">
      <c r="A89">
        <f t="shared" si="14"/>
        <v>0.69000000000000039</v>
      </c>
      <c r="B89" s="11">
        <f t="shared" si="17"/>
        <v>2.9258325859033749</v>
      </c>
      <c r="C89" s="11">
        <f t="shared" si="15"/>
        <v>1.2225022422898758E-2</v>
      </c>
      <c r="D89" s="11">
        <f t="shared" si="18"/>
        <v>1.2225022422898757</v>
      </c>
      <c r="E89" s="11">
        <f t="shared" si="16"/>
        <v>8.7774977577101243</v>
      </c>
      <c r="F89" s="11">
        <f t="shared" si="21"/>
        <v>0.19933971133020581</v>
      </c>
      <c r="G89" s="11">
        <f t="shared" si="19"/>
        <v>-7.9735884532082333E-3</v>
      </c>
      <c r="H89" s="11">
        <f t="shared" si="20"/>
        <v>-3.1894353812832934</v>
      </c>
      <c r="I89" s="11">
        <f t="shared" si="22"/>
        <v>0.79735884532082324</v>
      </c>
    </row>
    <row r="90" spans="1:9">
      <c r="A90">
        <f t="shared" si="14"/>
        <v>0.7000000000000004</v>
      </c>
      <c r="B90" s="11">
        <f t="shared" si="17"/>
        <v>2.9380576083262735</v>
      </c>
      <c r="C90" s="11">
        <f t="shared" si="15"/>
        <v>1.1858271750211796E-2</v>
      </c>
      <c r="D90" s="11">
        <f t="shared" si="18"/>
        <v>1.1858271750211795</v>
      </c>
      <c r="E90" s="11">
        <f t="shared" si="16"/>
        <v>8.8141728249788205</v>
      </c>
      <c r="F90" s="11">
        <f t="shared" si="21"/>
        <v>0.19136612287699759</v>
      </c>
      <c r="G90" s="11">
        <f t="shared" si="19"/>
        <v>-7.6546449150799037E-3</v>
      </c>
      <c r="H90" s="11">
        <f t="shared" si="20"/>
        <v>-3.0618579660319614</v>
      </c>
      <c r="I90" s="11">
        <f t="shared" si="22"/>
        <v>0.76546449150799034</v>
      </c>
    </row>
    <row r="91" spans="1:9">
      <c r="A91">
        <f t="shared" si="14"/>
        <v>0.71000000000000041</v>
      </c>
      <c r="B91" s="11">
        <f t="shared" si="17"/>
        <v>2.9499158800764853</v>
      </c>
      <c r="C91" s="11">
        <f t="shared" si="15"/>
        <v>1.1502523597705441E-2</v>
      </c>
      <c r="D91" s="11">
        <f t="shared" si="18"/>
        <v>1.1502523597705441</v>
      </c>
      <c r="E91" s="11">
        <f t="shared" si="16"/>
        <v>8.8497476402294559</v>
      </c>
      <c r="F91" s="11">
        <f t="shared" si="21"/>
        <v>0.18371147796191767</v>
      </c>
      <c r="G91" s="11">
        <f t="shared" si="19"/>
        <v>-7.3484591184767066E-3</v>
      </c>
      <c r="H91" s="11">
        <f t="shared" si="20"/>
        <v>-2.9393836473906827</v>
      </c>
      <c r="I91" s="11">
        <f t="shared" si="22"/>
        <v>0.73484591184767067</v>
      </c>
    </row>
    <row r="92" spans="1:9">
      <c r="A92">
        <f t="shared" si="14"/>
        <v>0.72000000000000042</v>
      </c>
      <c r="B92" s="11">
        <f t="shared" si="17"/>
        <v>2.9614184036741906</v>
      </c>
      <c r="C92" s="11">
        <f t="shared" si="15"/>
        <v>1.1157447889774286E-2</v>
      </c>
      <c r="D92" s="11">
        <f t="shared" si="18"/>
        <v>1.1157447889774286</v>
      </c>
      <c r="E92" s="11">
        <f t="shared" si="16"/>
        <v>8.8842552110225714</v>
      </c>
      <c r="F92" s="11">
        <f t="shared" si="21"/>
        <v>0.17636301884344097</v>
      </c>
      <c r="G92" s="11">
        <f t="shared" si="19"/>
        <v>-7.054520753737639E-3</v>
      </c>
      <c r="H92" s="11">
        <f t="shared" si="20"/>
        <v>-2.8218083014950555</v>
      </c>
      <c r="I92" s="11">
        <f t="shared" si="22"/>
        <v>0.70545207537376386</v>
      </c>
    </row>
    <row r="93" spans="1:9">
      <c r="A93">
        <f t="shared" si="14"/>
        <v>0.73000000000000043</v>
      </c>
      <c r="B93" s="11">
        <f t="shared" si="17"/>
        <v>2.9725758515639651</v>
      </c>
      <c r="C93" s="11">
        <f t="shared" si="15"/>
        <v>1.0822724453081047E-2</v>
      </c>
      <c r="D93" s="11">
        <f t="shared" si="18"/>
        <v>1.0822724453081047</v>
      </c>
      <c r="E93" s="11">
        <f t="shared" si="16"/>
        <v>8.9177275546918953</v>
      </c>
      <c r="F93" s="11">
        <f t="shared" si="21"/>
        <v>0.16930849808970333</v>
      </c>
      <c r="G93" s="11">
        <f t="shared" si="19"/>
        <v>-6.7723399235881335E-3</v>
      </c>
      <c r="H93" s="11">
        <f t="shared" si="20"/>
        <v>-2.7089359694352533</v>
      </c>
      <c r="I93" s="11">
        <f t="shared" si="22"/>
        <v>0.67723399235881332</v>
      </c>
    </row>
    <row r="94" spans="1:9">
      <c r="A94">
        <f t="shared" si="14"/>
        <v>0.74000000000000044</v>
      </c>
      <c r="B94" s="11">
        <f t="shared" si="17"/>
        <v>2.9833985760170463</v>
      </c>
      <c r="C94" s="11">
        <f t="shared" si="15"/>
        <v>1.0498042719488617E-2</v>
      </c>
      <c r="D94" s="11">
        <f t="shared" si="18"/>
        <v>1.0498042719488616</v>
      </c>
      <c r="E94" s="11">
        <f t="shared" si="16"/>
        <v>8.9501957280511384</v>
      </c>
      <c r="F94" s="11">
        <f t="shared" si="21"/>
        <v>0.16253615816611519</v>
      </c>
      <c r="G94" s="11">
        <f t="shared" si="19"/>
        <v>-6.5014463266446082E-3</v>
      </c>
      <c r="H94" s="11">
        <f t="shared" si="20"/>
        <v>-2.6005785306578431</v>
      </c>
      <c r="I94" s="11">
        <f t="shared" si="22"/>
        <v>0.65014463266446076</v>
      </c>
    </row>
    <row r="95" spans="1:9">
      <c r="A95">
        <f t="shared" si="14"/>
        <v>0.75000000000000044</v>
      </c>
      <c r="B95" s="11">
        <f t="shared" si="17"/>
        <v>2.9938966187365348</v>
      </c>
      <c r="C95" s="11">
        <f t="shared" si="15"/>
        <v>1.0183101437903961E-2</v>
      </c>
      <c r="D95" s="11">
        <f t="shared" si="18"/>
        <v>1.0183101437903961</v>
      </c>
      <c r="E95" s="11">
        <f t="shared" si="16"/>
        <v>8.9816898562096039</v>
      </c>
      <c r="F95" s="11">
        <f t="shared" si="21"/>
        <v>0.1560347118394706</v>
      </c>
      <c r="G95" s="11">
        <f t="shared" si="19"/>
        <v>-6.2413884735788242E-3</v>
      </c>
      <c r="H95" s="11">
        <f t="shared" si="20"/>
        <v>-2.4965553894315295</v>
      </c>
      <c r="I95" s="11">
        <f t="shared" si="22"/>
        <v>0.62413884735788239</v>
      </c>
    </row>
    <row r="96" spans="1:9">
      <c r="A96">
        <f t="shared" si="14"/>
        <v>0.76000000000000045</v>
      </c>
      <c r="B96" s="11">
        <f t="shared" si="17"/>
        <v>3.0040797201744387</v>
      </c>
      <c r="C96" s="11">
        <f t="shared" si="15"/>
        <v>9.8776083947668351E-3</v>
      </c>
      <c r="D96" s="11">
        <f t="shared" si="18"/>
        <v>0.98776083947668347</v>
      </c>
      <c r="E96" s="11">
        <f t="shared" si="16"/>
        <v>9.0122391605233165</v>
      </c>
      <c r="F96" s="11">
        <f t="shared" si="21"/>
        <v>0.14979332336589177</v>
      </c>
      <c r="G96" s="11">
        <f t="shared" si="19"/>
        <v>-5.9917329346356706E-3</v>
      </c>
      <c r="H96" s="11">
        <f t="shared" si="20"/>
        <v>-2.3966931738542683</v>
      </c>
      <c r="I96" s="11">
        <f t="shared" si="22"/>
        <v>0.59917329346356707</v>
      </c>
    </row>
    <row r="97" spans="1:9">
      <c r="A97">
        <f t="shared" si="14"/>
        <v>0.77000000000000046</v>
      </c>
      <c r="B97" s="11">
        <f t="shared" si="17"/>
        <v>3.0139573285692056</v>
      </c>
      <c r="C97" s="11">
        <f t="shared" si="15"/>
        <v>9.5812801429238266E-3</v>
      </c>
      <c r="D97" s="11">
        <f t="shared" si="18"/>
        <v>0.95812801429238259</v>
      </c>
      <c r="E97" s="11">
        <f t="shared" si="16"/>
        <v>9.0418719857076173</v>
      </c>
      <c r="F97" s="11">
        <f t="shared" si="21"/>
        <v>0.14380159043125609</v>
      </c>
      <c r="G97" s="11">
        <f t="shared" si="19"/>
        <v>-5.7520636172502439E-3</v>
      </c>
      <c r="H97" s="11">
        <f t="shared" si="20"/>
        <v>-2.3008254469000975</v>
      </c>
      <c r="I97" s="11">
        <f t="shared" si="22"/>
        <v>0.57520636172502437</v>
      </c>
    </row>
    <row r="98" spans="1:9">
      <c r="A98">
        <f t="shared" si="14"/>
        <v>0.78000000000000047</v>
      </c>
      <c r="B98" s="11">
        <f t="shared" si="17"/>
        <v>3.0235386087121294</v>
      </c>
      <c r="C98" s="11">
        <f t="shared" si="15"/>
        <v>9.2938417386361216E-3</v>
      </c>
      <c r="D98" s="11">
        <f t="shared" si="18"/>
        <v>0.92938417386361216</v>
      </c>
      <c r="E98" s="11">
        <f t="shared" si="16"/>
        <v>9.0706158261363878</v>
      </c>
      <c r="F98" s="11">
        <f t="shared" si="21"/>
        <v>0.13804952681400584</v>
      </c>
      <c r="G98" s="11">
        <f t="shared" si="19"/>
        <v>-5.5219810725602335E-3</v>
      </c>
      <c r="H98" s="11">
        <f t="shared" si="20"/>
        <v>-2.2087924290240935</v>
      </c>
      <c r="I98" s="11">
        <f t="shared" si="22"/>
        <v>0.55219810725602336</v>
      </c>
    </row>
    <row r="99" spans="1:9">
      <c r="A99">
        <f t="shared" ref="A99:A120" si="23">A98+$D$8</f>
        <v>0.79000000000000048</v>
      </c>
      <c r="B99" s="11">
        <f t="shared" si="17"/>
        <v>3.0328324504507655</v>
      </c>
      <c r="C99" s="11">
        <f t="shared" si="15"/>
        <v>9.0150264864770329E-3</v>
      </c>
      <c r="D99" s="11">
        <f t="shared" si="18"/>
        <v>0.90150264864770324</v>
      </c>
      <c r="E99" s="11">
        <f t="shared" si="16"/>
        <v>9.0984973513522966</v>
      </c>
      <c r="F99" s="11">
        <f t="shared" si="21"/>
        <v>0.1325275457414456</v>
      </c>
      <c r="G99" s="11">
        <f t="shared" si="19"/>
        <v>-5.3011018296578241E-3</v>
      </c>
      <c r="H99" s="11">
        <f t="shared" si="20"/>
        <v>-2.1204407318631295</v>
      </c>
      <c r="I99" s="11">
        <f t="shared" si="22"/>
        <v>0.53011018296578238</v>
      </c>
    </row>
    <row r="100" spans="1:9">
      <c r="A100">
        <f t="shared" si="23"/>
        <v>0.80000000000000049</v>
      </c>
      <c r="B100" s="11">
        <f t="shared" si="17"/>
        <v>3.0418474769372428</v>
      </c>
      <c r="C100" s="11">
        <f t="shared" si="15"/>
        <v>8.7445756918827118E-3</v>
      </c>
      <c r="D100" s="11">
        <f t="shared" si="18"/>
        <v>0.87445756918827111</v>
      </c>
      <c r="E100" s="11">
        <f t="shared" si="16"/>
        <v>9.1255424308117288</v>
      </c>
      <c r="F100" s="11">
        <f t="shared" si="21"/>
        <v>0.12722644391178778</v>
      </c>
      <c r="G100" s="11">
        <f t="shared" si="19"/>
        <v>-5.0890577564715114E-3</v>
      </c>
      <c r="H100" s="11">
        <f t="shared" si="20"/>
        <v>-2.0356231025886045</v>
      </c>
      <c r="I100" s="11">
        <f t="shared" si="22"/>
        <v>0.50890577564715112</v>
      </c>
    </row>
    <row r="101" spans="1:9">
      <c r="A101">
        <f t="shared" si="23"/>
        <v>0.8100000000000005</v>
      </c>
      <c r="B101" s="11">
        <f t="shared" ref="B101:B109" si="24">B100+C100</f>
        <v>3.0505920526291255</v>
      </c>
      <c r="C101" s="11">
        <f t="shared" si="15"/>
        <v>8.4822384211262411E-3</v>
      </c>
      <c r="D101" s="11">
        <f t="shared" si="18"/>
        <v>0.84822384211262414</v>
      </c>
      <c r="E101" s="11">
        <f t="shared" ref="E101:E109" si="25">$D$5*B101</f>
        <v>9.151776157887376</v>
      </c>
      <c r="F101" s="11">
        <f t="shared" ref="F101:F109" si="26">F100+G100</f>
        <v>0.12213738615531627</v>
      </c>
      <c r="G101" s="11">
        <f t="shared" si="19"/>
        <v>-4.8854954462126511E-3</v>
      </c>
      <c r="H101" s="11">
        <f t="shared" si="20"/>
        <v>-1.9541981784850604</v>
      </c>
      <c r="I101" s="11">
        <f t="shared" ref="I101:I109" si="27">$D$6*F101</f>
        <v>0.4885495446212651</v>
      </c>
    </row>
    <row r="102" spans="1:9">
      <c r="A102">
        <f t="shared" si="23"/>
        <v>0.82000000000000051</v>
      </c>
      <c r="B102" s="11">
        <f t="shared" si="24"/>
        <v>3.0590742910502517</v>
      </c>
      <c r="C102" s="11">
        <f t="shared" si="15"/>
        <v>8.2277712684924436E-3</v>
      </c>
      <c r="D102" s="11">
        <f t="shared" si="18"/>
        <v>0.82277712684924431</v>
      </c>
      <c r="E102" s="11">
        <f t="shared" si="25"/>
        <v>9.1772228731507557</v>
      </c>
      <c r="F102" s="11">
        <f t="shared" si="26"/>
        <v>0.11725189070910362</v>
      </c>
      <c r="G102" s="11">
        <f t="shared" si="19"/>
        <v>-4.6900756283641447E-3</v>
      </c>
      <c r="H102" s="11">
        <f t="shared" si="20"/>
        <v>-1.8760302513456579</v>
      </c>
      <c r="I102" s="11">
        <f t="shared" si="27"/>
        <v>0.46900756283641448</v>
      </c>
    </row>
    <row r="103" spans="1:9">
      <c r="A103">
        <f t="shared" si="23"/>
        <v>0.83000000000000052</v>
      </c>
      <c r="B103" s="11">
        <f t="shared" si="24"/>
        <v>3.0673020623187441</v>
      </c>
      <c r="C103" s="11">
        <f t="shared" si="15"/>
        <v>7.980938130437671E-3</v>
      </c>
      <c r="D103" s="11">
        <f t="shared" si="18"/>
        <v>0.79809381304376703</v>
      </c>
      <c r="E103" s="11">
        <f t="shared" si="25"/>
        <v>9.2019061869562329</v>
      </c>
      <c r="F103" s="11">
        <f t="shared" si="26"/>
        <v>0.11256181508073948</v>
      </c>
      <c r="G103" s="11">
        <f t="shared" si="19"/>
        <v>-4.5024726032295796E-3</v>
      </c>
      <c r="H103" s="11">
        <f t="shared" si="20"/>
        <v>-1.8009890412918317</v>
      </c>
      <c r="I103" s="11">
        <f t="shared" si="27"/>
        <v>0.45024726032295792</v>
      </c>
    </row>
    <row r="104" spans="1:9">
      <c r="A104">
        <f t="shared" si="23"/>
        <v>0.84000000000000052</v>
      </c>
      <c r="B104" s="11">
        <f t="shared" si="24"/>
        <v>3.0752830004491818</v>
      </c>
      <c r="C104" s="11">
        <f t="shared" si="15"/>
        <v>7.7415099865245553E-3</v>
      </c>
      <c r="D104" s="11">
        <f t="shared" si="18"/>
        <v>0.77415099865245551</v>
      </c>
      <c r="E104" s="11">
        <f t="shared" si="25"/>
        <v>9.2258490013475445</v>
      </c>
      <c r="F104" s="11">
        <f t="shared" si="26"/>
        <v>0.1080593424775099</v>
      </c>
      <c r="G104" s="11">
        <f t="shared" si="19"/>
        <v>-4.3223736991003956E-3</v>
      </c>
      <c r="H104" s="11">
        <f t="shared" si="20"/>
        <v>-1.7289494796401583</v>
      </c>
      <c r="I104" s="11">
        <f t="shared" si="27"/>
        <v>0.43223736991003958</v>
      </c>
    </row>
    <row r="105" spans="1:9">
      <c r="A105">
        <f t="shared" si="23"/>
        <v>0.85000000000000053</v>
      </c>
      <c r="B105" s="11">
        <f t="shared" si="24"/>
        <v>3.0830245104357061</v>
      </c>
      <c r="C105" s="11">
        <f t="shared" si="15"/>
        <v>7.5092646869288158E-3</v>
      </c>
      <c r="D105" s="11">
        <f t="shared" si="18"/>
        <v>0.7509264686928816</v>
      </c>
      <c r="E105" s="11">
        <f t="shared" si="25"/>
        <v>9.2490735313071184</v>
      </c>
      <c r="F105" s="11">
        <f t="shared" si="26"/>
        <v>0.1037369687784095</v>
      </c>
      <c r="G105" s="11">
        <f t="shared" si="19"/>
        <v>-4.1494787511363804E-3</v>
      </c>
      <c r="H105" s="11">
        <f t="shared" si="20"/>
        <v>-1.659791500454552</v>
      </c>
      <c r="I105" s="11">
        <f t="shared" si="27"/>
        <v>0.41494787511363801</v>
      </c>
    </row>
    <row r="106" spans="1:9">
      <c r="A106">
        <f t="shared" si="23"/>
        <v>0.86000000000000054</v>
      </c>
      <c r="B106" s="11">
        <f t="shared" si="24"/>
        <v>3.0905337751226352</v>
      </c>
      <c r="C106" s="11">
        <f t="shared" si="15"/>
        <v>7.2839867463209453E-3</v>
      </c>
      <c r="D106" s="11">
        <f t="shared" si="18"/>
        <v>0.72839867463209451</v>
      </c>
      <c r="E106" s="11">
        <f t="shared" si="25"/>
        <v>9.2716013253679055</v>
      </c>
      <c r="F106" s="11">
        <f t="shared" si="26"/>
        <v>9.9587490027273129E-2</v>
      </c>
      <c r="G106" s="11">
        <f t="shared" si="19"/>
        <v>-3.983499601090925E-3</v>
      </c>
      <c r="H106" s="11">
        <f t="shared" si="20"/>
        <v>-1.5933998404363701</v>
      </c>
      <c r="I106" s="11">
        <f t="shared" si="27"/>
        <v>0.39834996010909252</v>
      </c>
    </row>
    <row r="107" spans="1:9">
      <c r="A107">
        <f t="shared" si="23"/>
        <v>0.87000000000000055</v>
      </c>
      <c r="B107" s="11">
        <f t="shared" si="24"/>
        <v>3.097817761868956</v>
      </c>
      <c r="C107" s="11">
        <f t="shared" si="15"/>
        <v>7.0654671439313258E-3</v>
      </c>
      <c r="D107" s="11">
        <f t="shared" si="18"/>
        <v>0.70654671439313255</v>
      </c>
      <c r="E107" s="11">
        <f t="shared" si="25"/>
        <v>9.2934532856068675</v>
      </c>
      <c r="F107" s="11">
        <f t="shared" si="26"/>
        <v>9.56039904261822E-2</v>
      </c>
      <c r="G107" s="11">
        <f t="shared" si="19"/>
        <v>-3.824159617047288E-3</v>
      </c>
      <c r="H107" s="11">
        <f t="shared" si="20"/>
        <v>-1.5296638468189152</v>
      </c>
      <c r="I107" s="11">
        <f t="shared" si="27"/>
        <v>0.3824159617047288</v>
      </c>
    </row>
    <row r="108" spans="1:9">
      <c r="A108">
        <f t="shared" si="23"/>
        <v>0.88000000000000056</v>
      </c>
      <c r="B108" s="11">
        <f t="shared" si="24"/>
        <v>3.1048832290128874</v>
      </c>
      <c r="C108" s="11">
        <f t="shared" si="15"/>
        <v>6.8535031296133829E-3</v>
      </c>
      <c r="D108" s="11">
        <f t="shared" si="18"/>
        <v>0.6853503129613383</v>
      </c>
      <c r="E108" s="11">
        <f t="shared" si="25"/>
        <v>9.3146496870386617</v>
      </c>
      <c r="F108" s="11">
        <f t="shared" si="26"/>
        <v>9.1779830809134919E-2</v>
      </c>
      <c r="G108" s="11">
        <f t="shared" si="19"/>
        <v>-3.671193232365397E-3</v>
      </c>
      <c r="H108" s="11">
        <f t="shared" si="20"/>
        <v>-1.4684772929461587</v>
      </c>
      <c r="I108" s="11">
        <f t="shared" si="27"/>
        <v>0.36711932323653967</v>
      </c>
    </row>
    <row r="109" spans="1:9">
      <c r="A109">
        <f t="shared" si="23"/>
        <v>0.89000000000000057</v>
      </c>
      <c r="B109" s="11">
        <f t="shared" si="24"/>
        <v>3.1117367321425009</v>
      </c>
      <c r="C109" s="11">
        <f t="shared" si="15"/>
        <v>6.647898035724964E-3</v>
      </c>
      <c r="D109" s="11">
        <f t="shared" si="18"/>
        <v>0.6647898035724964</v>
      </c>
      <c r="E109" s="11">
        <f t="shared" si="25"/>
        <v>9.3352101964275036</v>
      </c>
      <c r="F109" s="11">
        <f t="shared" si="26"/>
        <v>8.8108637576769525E-2</v>
      </c>
      <c r="G109" s="11">
        <f t="shared" si="19"/>
        <v>-3.5243455030707811E-3</v>
      </c>
      <c r="H109" s="11">
        <f t="shared" si="20"/>
        <v>-1.4097382012283124</v>
      </c>
      <c r="I109" s="11">
        <f t="shared" si="27"/>
        <v>0.3524345503070781</v>
      </c>
    </row>
    <row r="110" spans="1:9">
      <c r="A110">
        <f t="shared" si="23"/>
        <v>0.90000000000000058</v>
      </c>
      <c r="B110" s="11">
        <f t="shared" ref="B110:B120" si="28">B109+C109</f>
        <v>3.1183846301782259</v>
      </c>
      <c r="C110" s="11">
        <f t="shared" si="15"/>
        <v>6.4484610946532331E-3</v>
      </c>
      <c r="D110" s="11">
        <f t="shared" si="18"/>
        <v>0.64484610946532328</v>
      </c>
      <c r="E110" s="11">
        <f t="shared" ref="E110:E120" si="29">$D$5*B110</f>
        <v>9.3551538905346767</v>
      </c>
      <c r="F110" s="11">
        <f t="shared" ref="F110:F120" si="30">F109+G109</f>
        <v>8.4584292073698747E-2</v>
      </c>
      <c r="G110" s="11">
        <f t="shared" si="19"/>
        <v>-3.38337168294795E-3</v>
      </c>
      <c r="H110" s="11">
        <f t="shared" si="20"/>
        <v>-1.35334867317918</v>
      </c>
      <c r="I110" s="11">
        <f t="shared" ref="I110:I120" si="31">$D$6*F110</f>
        <v>0.33833716829479499</v>
      </c>
    </row>
    <row r="111" spans="1:9">
      <c r="A111">
        <f t="shared" si="23"/>
        <v>0.91000000000000059</v>
      </c>
      <c r="B111" s="11">
        <f t="shared" si="28"/>
        <v>3.1248330912728792</v>
      </c>
      <c r="C111" s="11">
        <f t="shared" si="15"/>
        <v>6.255007261813628E-3</v>
      </c>
      <c r="D111" s="11">
        <f t="shared" si="18"/>
        <v>0.62550072618136277</v>
      </c>
      <c r="E111" s="11">
        <f t="shared" si="29"/>
        <v>9.3744992738186372</v>
      </c>
      <c r="F111" s="11">
        <f t="shared" si="30"/>
        <v>8.1200920390750803E-2</v>
      </c>
      <c r="G111" s="11">
        <f t="shared" si="19"/>
        <v>-3.248036815630032E-3</v>
      </c>
      <c r="H111" s="11">
        <f t="shared" si="20"/>
        <v>-1.2992147262520128</v>
      </c>
      <c r="I111" s="11">
        <f t="shared" si="31"/>
        <v>0.32480368156300321</v>
      </c>
    </row>
    <row r="112" spans="1:9">
      <c r="A112">
        <f t="shared" si="23"/>
        <v>0.9200000000000006</v>
      </c>
      <c r="B112" s="11">
        <f t="shared" si="28"/>
        <v>3.1310880985346929</v>
      </c>
      <c r="C112" s="11">
        <f t="shared" si="15"/>
        <v>6.0673570439592163E-3</v>
      </c>
      <c r="D112" s="11">
        <f t="shared" si="18"/>
        <v>0.60673570439592162</v>
      </c>
      <c r="E112" s="11">
        <f t="shared" si="29"/>
        <v>9.3932642956040784</v>
      </c>
      <c r="F112" s="11">
        <f t="shared" si="30"/>
        <v>7.7952883575120771E-2</v>
      </c>
      <c r="G112" s="11">
        <f t="shared" si="19"/>
        <v>-3.118115343004831E-3</v>
      </c>
      <c r="H112" s="11">
        <f t="shared" si="20"/>
        <v>-1.2472461372019323</v>
      </c>
      <c r="I112" s="11">
        <f t="shared" si="31"/>
        <v>0.31181153430048308</v>
      </c>
    </row>
    <row r="113" spans="1:9">
      <c r="A113">
        <f t="shared" si="23"/>
        <v>0.9300000000000006</v>
      </c>
      <c r="B113" s="11">
        <f t="shared" si="28"/>
        <v>3.1371554555786521</v>
      </c>
      <c r="C113" s="11">
        <f t="shared" si="15"/>
        <v>5.8853363326404383E-3</v>
      </c>
      <c r="D113" s="11">
        <f t="shared" si="18"/>
        <v>0.58853363326404384</v>
      </c>
      <c r="E113" s="11">
        <f t="shared" si="29"/>
        <v>9.4114663667359562</v>
      </c>
      <c r="F113" s="11">
        <f t="shared" si="30"/>
        <v>7.4834768232115934E-2</v>
      </c>
      <c r="G113" s="11">
        <f t="shared" si="19"/>
        <v>-2.9933907292846373E-3</v>
      </c>
      <c r="H113" s="11">
        <f t="shared" si="20"/>
        <v>-1.1973562917138549</v>
      </c>
      <c r="I113" s="11">
        <f t="shared" si="31"/>
        <v>0.29933907292846373</v>
      </c>
    </row>
    <row r="114" spans="1:9">
      <c r="A114">
        <f t="shared" si="23"/>
        <v>0.94000000000000061</v>
      </c>
      <c r="B114" s="11">
        <f t="shared" si="28"/>
        <v>3.1430407919112926</v>
      </c>
      <c r="C114" s="11">
        <f t="shared" si="15"/>
        <v>5.7087762426612267E-3</v>
      </c>
      <c r="D114" s="11">
        <f t="shared" si="18"/>
        <v>0.57087762426612265</v>
      </c>
      <c r="E114" s="11">
        <f t="shared" si="29"/>
        <v>9.4291223757338773</v>
      </c>
      <c r="F114" s="11">
        <f t="shared" si="30"/>
        <v>7.1841377502831302E-2</v>
      </c>
      <c r="G114" s="11">
        <f t="shared" si="19"/>
        <v>-2.873655100113252E-3</v>
      </c>
      <c r="H114" s="11">
        <f t="shared" si="20"/>
        <v>-1.1494620400453008</v>
      </c>
      <c r="I114" s="11">
        <f t="shared" si="31"/>
        <v>0.28736551001132521</v>
      </c>
    </row>
    <row r="115" spans="1:9">
      <c r="A115">
        <f t="shared" si="23"/>
        <v>0.95000000000000062</v>
      </c>
      <c r="B115" s="11">
        <f t="shared" si="28"/>
        <v>3.1487495681539537</v>
      </c>
      <c r="C115" s="11">
        <f t="shared" si="15"/>
        <v>5.5375129553813804E-3</v>
      </c>
      <c r="D115" s="11">
        <f t="shared" si="18"/>
        <v>0.55375129553813807</v>
      </c>
      <c r="E115" s="11">
        <f t="shared" si="29"/>
        <v>9.4462487044618619</v>
      </c>
      <c r="F115" s="11">
        <f t="shared" si="30"/>
        <v>6.8967722402718049E-2</v>
      </c>
      <c r="G115" s="11">
        <f t="shared" si="19"/>
        <v>-2.7587088961087219E-3</v>
      </c>
      <c r="H115" s="11">
        <f t="shared" si="20"/>
        <v>-1.1034835584434888</v>
      </c>
      <c r="I115" s="11">
        <f t="shared" si="31"/>
        <v>0.27587088961087219</v>
      </c>
    </row>
    <row r="116" spans="1:9">
      <c r="A116">
        <f t="shared" si="23"/>
        <v>0.96000000000000063</v>
      </c>
      <c r="B116" s="11">
        <f t="shared" si="28"/>
        <v>3.1542870811093349</v>
      </c>
      <c r="C116" s="11">
        <f t="shared" si="15"/>
        <v>5.3713875667199497E-3</v>
      </c>
      <c r="D116" s="11">
        <f t="shared" si="18"/>
        <v>0.53713875667199495</v>
      </c>
      <c r="E116" s="11">
        <f t="shared" si="29"/>
        <v>9.462861243328005</v>
      </c>
      <c r="F116" s="11">
        <f t="shared" si="30"/>
        <v>6.6209013506609321E-2</v>
      </c>
      <c r="G116" s="11">
        <f t="shared" si="19"/>
        <v>-2.6483605402643729E-3</v>
      </c>
      <c r="H116" s="11">
        <f t="shared" si="20"/>
        <v>-1.0593442161057491</v>
      </c>
      <c r="I116" s="11">
        <f t="shared" si="31"/>
        <v>0.26483605402643728</v>
      </c>
    </row>
    <row r="117" spans="1:9">
      <c r="A117">
        <f t="shared" si="23"/>
        <v>0.97000000000000064</v>
      </c>
      <c r="B117" s="11">
        <f t="shared" si="28"/>
        <v>3.1596584686760547</v>
      </c>
      <c r="C117" s="11">
        <f t="shared" si="15"/>
        <v>5.2102459397183592E-3</v>
      </c>
      <c r="D117" s="11">
        <f t="shared" si="18"/>
        <v>0.52102459397183587</v>
      </c>
      <c r="E117" s="11">
        <f t="shared" si="29"/>
        <v>9.4789754060281641</v>
      </c>
      <c r="F117" s="11">
        <f t="shared" si="30"/>
        <v>6.3560652966344944E-2</v>
      </c>
      <c r="G117" s="11">
        <f t="shared" si="19"/>
        <v>-2.5424261186537977E-3</v>
      </c>
      <c r="H117" s="11">
        <f t="shared" si="20"/>
        <v>-1.0169704474615191</v>
      </c>
      <c r="I117" s="11">
        <f t="shared" si="31"/>
        <v>0.25424261186537978</v>
      </c>
    </row>
    <row r="118" spans="1:9">
      <c r="A118">
        <f t="shared" si="23"/>
        <v>0.98000000000000065</v>
      </c>
      <c r="B118" s="11">
        <f t="shared" si="28"/>
        <v>3.164868714615773</v>
      </c>
      <c r="C118" s="11">
        <f t="shared" si="15"/>
        <v>5.0539385615268094E-3</v>
      </c>
      <c r="D118" s="11">
        <f t="shared" si="18"/>
        <v>0.50539385615268095</v>
      </c>
      <c r="E118" s="11">
        <f t="shared" si="29"/>
        <v>9.494606143847319</v>
      </c>
      <c r="F118" s="11">
        <f t="shared" si="30"/>
        <v>6.1018226847691148E-2</v>
      </c>
      <c r="G118" s="11">
        <f t="shared" si="19"/>
        <v>-2.4407290739076461E-3</v>
      </c>
      <c r="H118" s="11">
        <f t="shared" si="20"/>
        <v>-0.97629162956305837</v>
      </c>
      <c r="I118" s="11">
        <f t="shared" si="31"/>
        <v>0.24407290739076459</v>
      </c>
    </row>
    <row r="119" spans="1:9">
      <c r="A119">
        <f t="shared" si="23"/>
        <v>0.99000000000000066</v>
      </c>
      <c r="B119" s="11">
        <f t="shared" si="28"/>
        <v>3.1699226531772999</v>
      </c>
      <c r="C119" s="11">
        <f t="shared" si="15"/>
        <v>4.9023204046810065E-3</v>
      </c>
      <c r="D119" s="11">
        <f t="shared" si="18"/>
        <v>0.49023204046810065</v>
      </c>
      <c r="E119" s="11">
        <f t="shared" si="29"/>
        <v>9.5097679595318994</v>
      </c>
      <c r="F119" s="11">
        <f t="shared" si="30"/>
        <v>5.8577497773783502E-2</v>
      </c>
      <c r="G119" s="11">
        <f t="shared" si="19"/>
        <v>-2.3430999109513399E-3</v>
      </c>
      <c r="H119" s="11">
        <f t="shared" si="20"/>
        <v>-0.93723996438053592</v>
      </c>
      <c r="I119" s="11">
        <f t="shared" si="31"/>
        <v>0.23430999109513401</v>
      </c>
    </row>
    <row r="120" spans="1:9">
      <c r="A120">
        <f t="shared" si="23"/>
        <v>1.0000000000000007</v>
      </c>
      <c r="B120" s="11">
        <f t="shared" si="28"/>
        <v>3.1748249735819809</v>
      </c>
      <c r="C120" s="11">
        <f t="shared" si="15"/>
        <v>4.7552507925405687E-3</v>
      </c>
      <c r="D120" s="11">
        <f t="shared" si="18"/>
        <v>0.47552507925405685</v>
      </c>
      <c r="E120" s="11">
        <f t="shared" si="29"/>
        <v>9.5244749207459432</v>
      </c>
      <c r="F120" s="11">
        <f t="shared" si="30"/>
        <v>5.6234397862832158E-2</v>
      </c>
      <c r="G120" s="11">
        <f t="shared" si="19"/>
        <v>-2.2493759145132864E-3</v>
      </c>
      <c r="H120" s="11">
        <f t="shared" si="20"/>
        <v>-0.89975036580531453</v>
      </c>
      <c r="I120" s="11">
        <f t="shared" si="31"/>
        <v>0.22493759145132863</v>
      </c>
    </row>
  </sheetData>
  <mergeCells count="3">
    <mergeCell ref="J19:K19"/>
    <mergeCell ref="L19:M19"/>
    <mergeCell ref="F2:G2"/>
  </mergeCells>
  <pageMargins left="0.7" right="0.7" top="0.78740157499999996" bottom="0.78740157499999996" header="0.3" footer="0.3"/>
  <pageSetup paperSize="9" orientation="portrait" horizontalDpi="4294967293" verticalDpi="0" r:id="rId1"/>
  <drawing r:id="rId2"/>
  <legacyDrawing r:id="rId3"/>
  <oleObjects>
    <oleObject progId="Equation.DSMT4" shapeId="2069" r:id="rId4"/>
    <oleObject progId="Equation.DSMT4" shapeId="2070" r:id="rId5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T1020"/>
  <sheetViews>
    <sheetView topLeftCell="A7" workbookViewId="0">
      <selection activeCell="T16" sqref="T16"/>
    </sheetView>
  </sheetViews>
  <sheetFormatPr defaultRowHeight="15"/>
  <sheetData>
    <row r="1" spans="1:20" ht="18.75">
      <c r="A1" s="1" t="s">
        <v>38</v>
      </c>
      <c r="B1" s="2"/>
      <c r="C1" s="2"/>
      <c r="D1" s="2"/>
      <c r="E1" s="2"/>
      <c r="F1" s="10"/>
      <c r="G1" s="4"/>
    </row>
    <row r="2" spans="1:20">
      <c r="A2" s="2"/>
      <c r="B2" s="2"/>
      <c r="C2" s="2"/>
      <c r="D2" s="2"/>
      <c r="E2" s="2"/>
      <c r="F2" s="10"/>
      <c r="G2" s="4"/>
    </row>
    <row r="3" spans="1:20">
      <c r="A3" s="3" t="s">
        <v>11</v>
      </c>
      <c r="B3" s="2"/>
      <c r="C3" s="2"/>
      <c r="D3" s="2"/>
      <c r="E3" s="2"/>
      <c r="F3" s="10"/>
      <c r="G3" s="4"/>
    </row>
    <row r="4" spans="1:20" ht="18.75">
      <c r="A4" s="2" t="s">
        <v>13</v>
      </c>
      <c r="B4" s="2"/>
      <c r="C4" s="2"/>
      <c r="D4" s="2">
        <v>1</v>
      </c>
      <c r="E4" s="24" t="s">
        <v>27</v>
      </c>
      <c r="F4" s="29" t="s">
        <v>10</v>
      </c>
      <c r="G4" s="30"/>
    </row>
    <row r="5" spans="1:20">
      <c r="A5" s="2" t="s">
        <v>12</v>
      </c>
      <c r="B5" s="2"/>
      <c r="C5" s="2"/>
      <c r="D5" s="12">
        <v>1E-4</v>
      </c>
      <c r="E5" s="2"/>
      <c r="F5" s="10"/>
      <c r="G5" s="4"/>
    </row>
    <row r="6" spans="1:20" ht="18.75">
      <c r="A6" s="2" t="s">
        <v>8</v>
      </c>
      <c r="B6" s="2"/>
      <c r="C6" s="2"/>
      <c r="D6" s="9">
        <v>50</v>
      </c>
      <c r="E6" s="2"/>
      <c r="F6" s="10"/>
      <c r="G6" s="4"/>
      <c r="T6" t="s">
        <v>26</v>
      </c>
    </row>
    <row r="7" spans="1:20">
      <c r="A7" s="2" t="s">
        <v>9</v>
      </c>
      <c r="B7" s="2"/>
      <c r="C7" s="2"/>
      <c r="D7" s="2">
        <v>1E-3</v>
      </c>
      <c r="E7" s="2"/>
      <c r="F7" s="10"/>
      <c r="G7" s="4"/>
    </row>
    <row r="8" spans="1:20">
      <c r="A8" s="2"/>
      <c r="B8" s="2"/>
      <c r="C8" s="2"/>
      <c r="D8" s="2"/>
      <c r="E8" s="2"/>
      <c r="F8" s="10"/>
      <c r="G8" s="4"/>
    </row>
    <row r="9" spans="1:20">
      <c r="A9" s="3" t="s">
        <v>1</v>
      </c>
      <c r="B9" s="2"/>
      <c r="C9" s="2"/>
      <c r="D9" s="2"/>
      <c r="E9" s="2"/>
      <c r="F9" s="10"/>
      <c r="G9" s="4"/>
    </row>
    <row r="10" spans="1:20">
      <c r="A10" s="2" t="s">
        <v>16</v>
      </c>
      <c r="B10" s="2"/>
      <c r="C10" s="2"/>
      <c r="D10" s="2">
        <v>10</v>
      </c>
      <c r="E10" s="2"/>
      <c r="F10" s="10"/>
      <c r="G10" s="4"/>
    </row>
    <row r="11" spans="1:20" ht="18">
      <c r="A11" s="2" t="s">
        <v>23</v>
      </c>
      <c r="B11" s="2"/>
      <c r="C11" s="2"/>
      <c r="D11" s="2">
        <v>0</v>
      </c>
      <c r="E11" s="2"/>
      <c r="F11" s="10"/>
      <c r="G11" s="4"/>
    </row>
    <row r="12" spans="1:20">
      <c r="A12" s="2" t="s">
        <v>24</v>
      </c>
      <c r="B12" s="2"/>
      <c r="C12" s="2"/>
      <c r="D12" s="14">
        <f>$D$10/$D$6</f>
        <v>0.2</v>
      </c>
      <c r="E12" s="2"/>
      <c r="F12" s="10"/>
      <c r="G12" s="4"/>
    </row>
    <row r="13" spans="1:20">
      <c r="A13" s="2" t="s">
        <v>25</v>
      </c>
      <c r="B13" s="2"/>
      <c r="C13" s="2"/>
      <c r="D13" s="2">
        <v>0</v>
      </c>
      <c r="E13" s="2"/>
      <c r="F13" s="10"/>
      <c r="G13" s="4"/>
    </row>
    <row r="14" spans="1:20">
      <c r="A14" s="2"/>
      <c r="B14" s="2"/>
      <c r="C14" s="2"/>
      <c r="D14" s="2"/>
      <c r="E14" s="2"/>
      <c r="F14" s="10"/>
      <c r="G14" s="4"/>
    </row>
    <row r="15" spans="1:20">
      <c r="A15" s="2" t="s">
        <v>32</v>
      </c>
      <c r="B15" s="2"/>
      <c r="C15" s="2"/>
      <c r="D15" s="14">
        <f>SQRT(1/($D$4*$D$5))</f>
        <v>100</v>
      </c>
      <c r="E15" s="2"/>
      <c r="F15" s="10"/>
      <c r="G15" s="4"/>
    </row>
    <row r="16" spans="1:20">
      <c r="A16" s="2" t="s">
        <v>33</v>
      </c>
      <c r="B16" s="2"/>
      <c r="C16" s="2"/>
      <c r="D16" s="14">
        <f>0.5*$D$6/$D$4</f>
        <v>25</v>
      </c>
      <c r="E16" s="2"/>
      <c r="F16" s="10"/>
      <c r="G16" s="4"/>
    </row>
    <row r="17" spans="1:7" ht="18.75">
      <c r="A17" s="2" t="s">
        <v>31</v>
      </c>
      <c r="B17" s="2"/>
      <c r="C17" s="2"/>
      <c r="D17" s="9">
        <f>2*SQRT($D$4/$D$5)</f>
        <v>200</v>
      </c>
      <c r="E17" s="2"/>
      <c r="F17" s="10"/>
      <c r="G17" s="4"/>
    </row>
    <row r="18" spans="1:7">
      <c r="A18" s="2"/>
      <c r="B18" s="2"/>
      <c r="C18" s="2"/>
      <c r="D18" s="2"/>
      <c r="E18" s="5"/>
      <c r="F18" s="5"/>
      <c r="G18" s="6"/>
    </row>
    <row r="19" spans="1:7" ht="18">
      <c r="A19" s="31" t="s">
        <v>3</v>
      </c>
      <c r="B19" s="31" t="s">
        <v>2</v>
      </c>
      <c r="C19" s="31" t="s">
        <v>44</v>
      </c>
      <c r="D19" s="33" t="s">
        <v>45</v>
      </c>
      <c r="E19" s="31" t="s">
        <v>41</v>
      </c>
      <c r="F19" s="31" t="s">
        <v>4</v>
      </c>
    </row>
    <row r="20" spans="1:7">
      <c r="A20">
        <f>$D$13</f>
        <v>0</v>
      </c>
      <c r="B20" s="11">
        <f>$D$5*$D$11</f>
        <v>0</v>
      </c>
      <c r="C20" s="11">
        <f>B20/$D$5</f>
        <v>0</v>
      </c>
      <c r="D20" s="11">
        <f>$D$6*$D$12</f>
        <v>10</v>
      </c>
      <c r="E20" s="11">
        <f>$D$10-D20-C20</f>
        <v>0</v>
      </c>
      <c r="F20" s="11">
        <f>$D$12+(E20/$D$4)*$D$7</f>
        <v>0.2</v>
      </c>
    </row>
    <row r="21" spans="1:7">
      <c r="A21">
        <f>A20+$D$7</f>
        <v>1E-3</v>
      </c>
      <c r="B21" s="11">
        <f>B20+F20*$D$7</f>
        <v>2.0000000000000001E-4</v>
      </c>
      <c r="C21" s="11">
        <f>B21/$D$5</f>
        <v>2</v>
      </c>
      <c r="D21" s="11">
        <f>$D$6*F20</f>
        <v>10</v>
      </c>
      <c r="E21" s="11">
        <f>$D$10-D21-C21</f>
        <v>-2</v>
      </c>
      <c r="F21" s="11">
        <f>F20+(E21/$D$4)*$D$7</f>
        <v>0.19800000000000001</v>
      </c>
    </row>
    <row r="22" spans="1:7">
      <c r="A22">
        <f>A21+$D$7</f>
        <v>2E-3</v>
      </c>
      <c r="B22" s="11">
        <f>B21+F21*$D$7</f>
        <v>3.9800000000000002E-4</v>
      </c>
      <c r="C22" s="11">
        <f>B22/$D$5</f>
        <v>3.98</v>
      </c>
      <c r="D22" s="11">
        <f>$D$6*F21</f>
        <v>9.9</v>
      </c>
      <c r="E22" s="11">
        <f>$D$10-D22-C22</f>
        <v>-3.8800000000000003</v>
      </c>
      <c r="F22" s="11">
        <f>F21+(E22/$D$4)*$D$7</f>
        <v>0.19412000000000001</v>
      </c>
    </row>
    <row r="23" spans="1:7">
      <c r="A23">
        <f>A22+$D$7</f>
        <v>3.0000000000000001E-3</v>
      </c>
      <c r="B23" s="11">
        <f>B22+F22*$D$7</f>
        <v>5.9212000000000002E-4</v>
      </c>
      <c r="C23" s="11">
        <f>B23/$D$5</f>
        <v>5.9211999999999998</v>
      </c>
      <c r="D23" s="11">
        <f>$D$6*F22</f>
        <v>9.7060000000000013</v>
      </c>
      <c r="E23" s="11">
        <f>$D$10-D23-C23</f>
        <v>-5.6272000000000011</v>
      </c>
      <c r="F23" s="11">
        <f>F22+(E23/$D$4)*$D$7</f>
        <v>0.18849280000000002</v>
      </c>
    </row>
    <row r="24" spans="1:7">
      <c r="A24">
        <f>A23+$D$7</f>
        <v>4.0000000000000001E-3</v>
      </c>
      <c r="B24" s="11">
        <f>B23+F23*$D$7</f>
        <v>7.8061280000000003E-4</v>
      </c>
      <c r="C24" s="11">
        <f>B24/$D$5</f>
        <v>7.8061280000000002</v>
      </c>
      <c r="D24" s="11">
        <f>$D$6*F23</f>
        <v>9.4246400000000001</v>
      </c>
      <c r="E24" s="11">
        <f>$D$10-D24-C24</f>
        <v>-7.2307680000000003</v>
      </c>
      <c r="F24" s="11">
        <f>F23+(E24/$D$4)*$D$7</f>
        <v>0.18126203200000002</v>
      </c>
    </row>
    <row r="25" spans="1:7">
      <c r="A25">
        <f t="shared" ref="A25:A32" si="0">A24+$D$7</f>
        <v>5.0000000000000001E-3</v>
      </c>
      <c r="B25" s="11">
        <f t="shared" ref="B25:B32" si="1">B24+F24*$D$7</f>
        <v>9.6187483200000008E-4</v>
      </c>
      <c r="C25" s="11">
        <f t="shared" ref="C25:C88" si="2">B25/$D$5</f>
        <v>9.6187483199999999</v>
      </c>
      <c r="D25" s="11">
        <f t="shared" ref="D25:D32" si="3">$D$6*F24</f>
        <v>9.0631016000000013</v>
      </c>
      <c r="E25" s="11">
        <f t="shared" ref="E25:E32" si="4">$D$10-D25-C25</f>
        <v>-8.6818499200000012</v>
      </c>
      <c r="F25" s="11">
        <f t="shared" ref="F25:F32" si="5">F24+(E25/$D$4)*$D$7</f>
        <v>0.17258018208000001</v>
      </c>
    </row>
    <row r="26" spans="1:7">
      <c r="A26">
        <f t="shared" si="0"/>
        <v>6.0000000000000001E-3</v>
      </c>
      <c r="B26" s="11">
        <f t="shared" si="1"/>
        <v>1.1344550140800001E-3</v>
      </c>
      <c r="C26" s="11">
        <f t="shared" si="2"/>
        <v>11.344550140800001</v>
      </c>
      <c r="D26" s="11">
        <f t="shared" si="3"/>
        <v>8.6290091039999997</v>
      </c>
      <c r="E26" s="11">
        <f t="shared" si="4"/>
        <v>-9.9735592448000006</v>
      </c>
      <c r="F26" s="11">
        <f t="shared" si="5"/>
        <v>0.1626066228352</v>
      </c>
    </row>
    <row r="27" spans="1:7">
      <c r="A27">
        <f t="shared" si="0"/>
        <v>7.0000000000000001E-3</v>
      </c>
      <c r="B27" s="11">
        <f t="shared" si="1"/>
        <v>1.2970616369152002E-3</v>
      </c>
      <c r="C27" s="11">
        <f t="shared" si="2"/>
        <v>12.970616369152001</v>
      </c>
      <c r="D27" s="11">
        <f t="shared" si="3"/>
        <v>8.1303311417599993</v>
      </c>
      <c r="E27" s="11">
        <f t="shared" si="4"/>
        <v>-11.100947510912</v>
      </c>
      <c r="F27" s="11">
        <f t="shared" si="5"/>
        <v>0.15150567532428799</v>
      </c>
    </row>
    <row r="28" spans="1:7">
      <c r="A28">
        <f t="shared" si="0"/>
        <v>8.0000000000000002E-3</v>
      </c>
      <c r="B28" s="11">
        <f t="shared" si="1"/>
        <v>1.4485673122394882E-3</v>
      </c>
      <c r="C28" s="11">
        <f t="shared" si="2"/>
        <v>14.48567312239488</v>
      </c>
      <c r="D28" s="11">
        <f t="shared" si="3"/>
        <v>7.5752837662143993</v>
      </c>
      <c r="E28" s="11">
        <f t="shared" si="4"/>
        <v>-12.06095688860928</v>
      </c>
      <c r="F28" s="11">
        <f t="shared" si="5"/>
        <v>0.13944471843567871</v>
      </c>
    </row>
    <row r="29" spans="1:7">
      <c r="A29">
        <f t="shared" si="0"/>
        <v>9.0000000000000011E-3</v>
      </c>
      <c r="B29" s="11">
        <f t="shared" si="1"/>
        <v>1.5880120306751668E-3</v>
      </c>
      <c r="C29" s="11">
        <f t="shared" si="2"/>
        <v>15.880120306751667</v>
      </c>
      <c r="D29" s="11">
        <f t="shared" si="3"/>
        <v>6.9722359217839358</v>
      </c>
      <c r="E29" s="11">
        <f t="shared" si="4"/>
        <v>-12.852356228535603</v>
      </c>
      <c r="F29" s="11">
        <f t="shared" si="5"/>
        <v>0.12659236220714309</v>
      </c>
    </row>
    <row r="30" spans="1:7">
      <c r="A30">
        <f t="shared" si="0"/>
        <v>1.0000000000000002E-2</v>
      </c>
      <c r="B30" s="11">
        <f t="shared" si="1"/>
        <v>1.7146043928823098E-3</v>
      </c>
      <c r="C30" s="11">
        <f t="shared" si="2"/>
        <v>17.146043928823097</v>
      </c>
      <c r="D30" s="11">
        <f t="shared" si="3"/>
        <v>6.3296181103571545</v>
      </c>
      <c r="E30" s="11">
        <f t="shared" si="4"/>
        <v>-13.475662039180252</v>
      </c>
      <c r="F30" s="11">
        <f t="shared" si="5"/>
        <v>0.11311670016796284</v>
      </c>
    </row>
    <row r="31" spans="1:7">
      <c r="A31">
        <f t="shared" si="0"/>
        <v>1.1000000000000003E-2</v>
      </c>
      <c r="B31" s="11">
        <f t="shared" si="1"/>
        <v>1.8277210930502726E-3</v>
      </c>
      <c r="C31" s="11">
        <f t="shared" si="2"/>
        <v>18.277210930502726</v>
      </c>
      <c r="D31" s="11">
        <f t="shared" si="3"/>
        <v>5.6558350083981423</v>
      </c>
      <c r="E31" s="11">
        <f t="shared" si="4"/>
        <v>-13.933045938900868</v>
      </c>
      <c r="F31" s="11">
        <f t="shared" si="5"/>
        <v>9.9183654229061974E-2</v>
      </c>
    </row>
    <row r="32" spans="1:7">
      <c r="A32">
        <f t="shared" si="0"/>
        <v>1.2000000000000004E-2</v>
      </c>
      <c r="B32" s="11">
        <f t="shared" si="1"/>
        <v>1.9269047472793347E-3</v>
      </c>
      <c r="C32" s="11">
        <f t="shared" si="2"/>
        <v>19.269047472793346</v>
      </c>
      <c r="D32" s="11">
        <f t="shared" si="3"/>
        <v>4.9591827114530984</v>
      </c>
      <c r="E32" s="11">
        <f t="shared" si="4"/>
        <v>-14.228230184246446</v>
      </c>
      <c r="F32" s="11">
        <f t="shared" si="5"/>
        <v>8.4955424044815528E-2</v>
      </c>
    </row>
    <row r="33" spans="1:6">
      <c r="A33">
        <f t="shared" ref="A33:A40" si="6">A32+$D$7</f>
        <v>1.3000000000000005E-2</v>
      </c>
      <c r="B33" s="11">
        <f t="shared" ref="B33:B40" si="7">B32+F32*$D$7</f>
        <v>2.01186017132415E-3</v>
      </c>
      <c r="C33" s="11">
        <f t="shared" si="2"/>
        <v>20.1186017132415</v>
      </c>
      <c r="D33" s="11">
        <f t="shared" ref="D33:D40" si="8">$D$6*F32</f>
        <v>4.2477712022407763</v>
      </c>
      <c r="E33" s="11">
        <f t="shared" ref="E33:E40" si="9">$D$10-D33-C33</f>
        <v>-14.366372915482277</v>
      </c>
      <c r="F33" s="11">
        <f t="shared" ref="F33:F40" si="10">F32+(E33/$D$4)*$D$7</f>
        <v>7.0589051129333252E-2</v>
      </c>
    </row>
    <row r="34" spans="1:6">
      <c r="A34">
        <f t="shared" si="6"/>
        <v>1.4000000000000005E-2</v>
      </c>
      <c r="B34" s="11">
        <f t="shared" si="7"/>
        <v>2.0824492224534833E-3</v>
      </c>
      <c r="C34" s="11">
        <f t="shared" si="2"/>
        <v>20.824492224534833</v>
      </c>
      <c r="D34" s="11">
        <f t="shared" si="8"/>
        <v>3.5294525564666626</v>
      </c>
      <c r="E34" s="11">
        <f t="shared" si="9"/>
        <v>-14.353944781001495</v>
      </c>
      <c r="F34" s="11">
        <f t="shared" si="10"/>
        <v>5.6235106348331759E-2</v>
      </c>
    </row>
    <row r="35" spans="1:6">
      <c r="A35">
        <f t="shared" si="6"/>
        <v>1.5000000000000006E-2</v>
      </c>
      <c r="B35" s="11">
        <f t="shared" si="7"/>
        <v>2.1386843288018148E-3</v>
      </c>
      <c r="C35" s="11">
        <f t="shared" si="2"/>
        <v>21.386843288018149</v>
      </c>
      <c r="D35" s="11">
        <f t="shared" si="8"/>
        <v>2.8117553174165879</v>
      </c>
      <c r="E35" s="11">
        <f t="shared" si="9"/>
        <v>-14.198598605434736</v>
      </c>
      <c r="F35" s="11">
        <f t="shared" si="10"/>
        <v>4.2036507742897022E-2</v>
      </c>
    </row>
    <row r="36" spans="1:6">
      <c r="A36">
        <f t="shared" si="6"/>
        <v>1.6000000000000007E-2</v>
      </c>
      <c r="B36" s="11">
        <f t="shared" si="7"/>
        <v>2.1807208365447117E-3</v>
      </c>
      <c r="C36" s="11">
        <f t="shared" si="2"/>
        <v>21.807208365447117</v>
      </c>
      <c r="D36" s="11">
        <f t="shared" si="8"/>
        <v>2.1018253871448511</v>
      </c>
      <c r="E36" s="11">
        <f t="shared" si="9"/>
        <v>-13.909033752591968</v>
      </c>
      <c r="F36" s="11">
        <f t="shared" si="10"/>
        <v>2.8127473990305053E-2</v>
      </c>
    </row>
    <row r="37" spans="1:6">
      <c r="A37">
        <f t="shared" si="6"/>
        <v>1.7000000000000008E-2</v>
      </c>
      <c r="B37" s="11">
        <f t="shared" si="7"/>
        <v>2.2088483105350168E-3</v>
      </c>
      <c r="C37" s="11">
        <f t="shared" si="2"/>
        <v>22.088483105350168</v>
      </c>
      <c r="D37" s="11">
        <f t="shared" si="8"/>
        <v>1.4063736995152527</v>
      </c>
      <c r="E37" s="11">
        <f t="shared" si="9"/>
        <v>-13.494856804865421</v>
      </c>
      <c r="F37" s="11">
        <f t="shared" si="10"/>
        <v>1.4632617185439633E-2</v>
      </c>
    </row>
    <row r="38" spans="1:6">
      <c r="A38">
        <f t="shared" si="6"/>
        <v>1.8000000000000009E-2</v>
      </c>
      <c r="B38" s="11">
        <f t="shared" si="7"/>
        <v>2.2234809277204563E-3</v>
      </c>
      <c r="C38" s="11">
        <f t="shared" si="2"/>
        <v>22.234809277204562</v>
      </c>
      <c r="D38" s="11">
        <f t="shared" si="8"/>
        <v>0.73163085927198168</v>
      </c>
      <c r="E38" s="11">
        <f t="shared" si="9"/>
        <v>-12.966440136476544</v>
      </c>
      <c r="F38" s="11">
        <f t="shared" si="10"/>
        <v>1.6661770489630884E-3</v>
      </c>
    </row>
    <row r="39" spans="1:6">
      <c r="A39">
        <f t="shared" si="6"/>
        <v>1.900000000000001E-2</v>
      </c>
      <c r="B39" s="11">
        <f t="shared" si="7"/>
        <v>2.2251471047694195E-3</v>
      </c>
      <c r="C39" s="11">
        <f t="shared" si="2"/>
        <v>22.251471047694196</v>
      </c>
      <c r="D39" s="11">
        <f t="shared" si="8"/>
        <v>8.3308852448154419E-2</v>
      </c>
      <c r="E39" s="11">
        <f t="shared" si="9"/>
        <v>-12.334779900142349</v>
      </c>
      <c r="F39" s="11">
        <f t="shared" si="10"/>
        <v>-1.0668602851179262E-2</v>
      </c>
    </row>
    <row r="40" spans="1:6">
      <c r="A40">
        <f t="shared" si="6"/>
        <v>2.0000000000000011E-2</v>
      </c>
      <c r="B40" s="11">
        <f t="shared" si="7"/>
        <v>2.2144785019182402E-3</v>
      </c>
      <c r="C40" s="11">
        <f t="shared" si="2"/>
        <v>22.1447850191824</v>
      </c>
      <c r="D40" s="11">
        <f t="shared" si="8"/>
        <v>-0.53343014255896304</v>
      </c>
      <c r="E40" s="11">
        <f t="shared" si="9"/>
        <v>-11.611354876623437</v>
      </c>
      <c r="F40" s="11">
        <f t="shared" si="10"/>
        <v>-2.22799577278027E-2</v>
      </c>
    </row>
    <row r="41" spans="1:6">
      <c r="A41">
        <f t="shared" ref="A41:A60" si="11">A40+$D$7</f>
        <v>2.1000000000000012E-2</v>
      </c>
      <c r="B41" s="11">
        <f t="shared" ref="B41:B60" si="12">B40+F40*$D$7</f>
        <v>2.1921985441904377E-3</v>
      </c>
      <c r="C41" s="11">
        <f t="shared" si="2"/>
        <v>21.921985441904376</v>
      </c>
      <c r="D41" s="11">
        <f t="shared" ref="D41:D60" si="13">$D$6*F40</f>
        <v>-1.113997886390135</v>
      </c>
      <c r="E41" s="11">
        <f t="shared" ref="E41:E60" si="14">$D$10-D41-C41</f>
        <v>-10.807987555514242</v>
      </c>
      <c r="F41" s="11">
        <f t="shared" ref="F41:F60" si="15">F40+(E41/$D$4)*$D$7</f>
        <v>-3.308794528331694E-2</v>
      </c>
    </row>
    <row r="42" spans="1:6">
      <c r="A42">
        <f t="shared" si="11"/>
        <v>2.2000000000000013E-2</v>
      </c>
      <c r="B42" s="11">
        <f t="shared" si="12"/>
        <v>2.1591105989071206E-3</v>
      </c>
      <c r="C42" s="11">
        <f t="shared" si="2"/>
        <v>21.591105989071206</v>
      </c>
      <c r="D42" s="11">
        <f t="shared" si="13"/>
        <v>-1.6543972641658471</v>
      </c>
      <c r="E42" s="11">
        <f t="shared" si="14"/>
        <v>-9.9367087249053583</v>
      </c>
      <c r="F42" s="11">
        <f t="shared" si="15"/>
        <v>-4.30246540082223E-2</v>
      </c>
    </row>
    <row r="43" spans="1:6">
      <c r="A43">
        <f t="shared" si="11"/>
        <v>2.3000000000000013E-2</v>
      </c>
      <c r="B43" s="11">
        <f t="shared" si="12"/>
        <v>2.1160859448988985E-3</v>
      </c>
      <c r="C43" s="11">
        <f t="shared" si="2"/>
        <v>21.160859448988983</v>
      </c>
      <c r="D43" s="11">
        <f t="shared" si="13"/>
        <v>-2.1512327004111151</v>
      </c>
      <c r="E43" s="11">
        <f t="shared" si="14"/>
        <v>-9.0096267485778689</v>
      </c>
      <c r="F43" s="11">
        <f t="shared" si="15"/>
        <v>-5.2034280756800166E-2</v>
      </c>
    </row>
    <row r="44" spans="1:6">
      <c r="A44">
        <f t="shared" si="11"/>
        <v>2.4000000000000014E-2</v>
      </c>
      <c r="B44" s="11">
        <f t="shared" si="12"/>
        <v>2.0640516641420984E-3</v>
      </c>
      <c r="C44" s="11">
        <f t="shared" si="2"/>
        <v>20.640516641420984</v>
      </c>
      <c r="D44" s="11">
        <f t="shared" si="13"/>
        <v>-2.6017140378400083</v>
      </c>
      <c r="E44" s="11">
        <f t="shared" si="14"/>
        <v>-8.0388026035809759</v>
      </c>
      <c r="F44" s="11">
        <f t="shared" si="15"/>
        <v>-6.0073083360381141E-2</v>
      </c>
    </row>
    <row r="45" spans="1:6">
      <c r="A45">
        <f t="shared" si="11"/>
        <v>2.5000000000000015E-2</v>
      </c>
      <c r="B45" s="11">
        <f t="shared" si="12"/>
        <v>2.0039785807817174E-3</v>
      </c>
      <c r="C45" s="11">
        <f t="shared" si="2"/>
        <v>20.039785807817175</v>
      </c>
      <c r="D45" s="11">
        <f t="shared" si="13"/>
        <v>-3.0036541680190569</v>
      </c>
      <c r="E45" s="11">
        <f t="shared" si="14"/>
        <v>-7.0361316397981177</v>
      </c>
      <c r="F45" s="11">
        <f t="shared" si="15"/>
        <v>-6.7109215000179259E-2</v>
      </c>
    </row>
    <row r="46" spans="1:6">
      <c r="A46">
        <f t="shared" si="11"/>
        <v>2.6000000000000016E-2</v>
      </c>
      <c r="B46" s="11">
        <f t="shared" si="12"/>
        <v>1.9368693657815382E-3</v>
      </c>
      <c r="C46" s="11">
        <f t="shared" si="2"/>
        <v>19.368693657815381</v>
      </c>
      <c r="D46" s="11">
        <f t="shared" si="13"/>
        <v>-3.3554607500089628</v>
      </c>
      <c r="E46" s="11">
        <f t="shared" si="14"/>
        <v>-6.0132329078064188</v>
      </c>
      <c r="F46" s="11">
        <f t="shared" si="15"/>
        <v>-7.312244790798568E-2</v>
      </c>
    </row>
    <row r="47" spans="1:6">
      <c r="A47">
        <f t="shared" si="11"/>
        <v>2.7000000000000017E-2</v>
      </c>
      <c r="B47" s="11">
        <f t="shared" si="12"/>
        <v>1.8637469178735524E-3</v>
      </c>
      <c r="C47" s="11">
        <f t="shared" si="2"/>
        <v>18.637469178735525</v>
      </c>
      <c r="D47" s="11">
        <f t="shared" si="13"/>
        <v>-3.6561223953992839</v>
      </c>
      <c r="E47" s="11">
        <f t="shared" si="14"/>
        <v>-4.9813467833362424</v>
      </c>
      <c r="F47" s="11">
        <f t="shared" si="15"/>
        <v>-7.8103794691321921E-2</v>
      </c>
    </row>
    <row r="48" spans="1:6">
      <c r="A48">
        <f t="shared" si="11"/>
        <v>2.8000000000000018E-2</v>
      </c>
      <c r="B48" s="11">
        <f t="shared" si="12"/>
        <v>1.7856431231822304E-3</v>
      </c>
      <c r="C48" s="11">
        <f t="shared" si="2"/>
        <v>17.856431231822302</v>
      </c>
      <c r="D48" s="11">
        <f t="shared" si="13"/>
        <v>-3.905189734566096</v>
      </c>
      <c r="E48" s="11">
        <f t="shared" si="14"/>
        <v>-3.9512414972562055</v>
      </c>
      <c r="F48" s="11">
        <f t="shared" si="15"/>
        <v>-8.2055036188578123E-2</v>
      </c>
    </row>
    <row r="49" spans="1:6">
      <c r="A49">
        <f t="shared" si="11"/>
        <v>2.9000000000000019E-2</v>
      </c>
      <c r="B49" s="11">
        <f t="shared" si="12"/>
        <v>1.7035880869936523E-3</v>
      </c>
      <c r="C49" s="11">
        <f t="shared" si="2"/>
        <v>17.035880869936523</v>
      </c>
      <c r="D49" s="11">
        <f t="shared" si="13"/>
        <v>-4.1027518094289057</v>
      </c>
      <c r="E49" s="11">
        <f t="shared" si="14"/>
        <v>-2.9331290605076177</v>
      </c>
      <c r="F49" s="11">
        <f t="shared" si="15"/>
        <v>-8.4988165249085743E-2</v>
      </c>
    </row>
    <row r="50" spans="1:6">
      <c r="A50">
        <f t="shared" si="11"/>
        <v>3.000000000000002E-2</v>
      </c>
      <c r="B50" s="11">
        <f t="shared" si="12"/>
        <v>1.6185999217445666E-3</v>
      </c>
      <c r="C50" s="11">
        <f t="shared" si="2"/>
        <v>16.185999217445666</v>
      </c>
      <c r="D50" s="11">
        <f t="shared" si="13"/>
        <v>-4.2494082624542875</v>
      </c>
      <c r="E50" s="11">
        <f t="shared" si="14"/>
        <v>-1.9365909549913773</v>
      </c>
      <c r="F50" s="11">
        <f t="shared" si="15"/>
        <v>-8.6924756204077122E-2</v>
      </c>
    </row>
    <row r="51" spans="1:6">
      <c r="A51">
        <f t="shared" si="11"/>
        <v>3.1000000000000021E-2</v>
      </c>
      <c r="B51" s="11">
        <f t="shared" si="12"/>
        <v>1.5316751655404894E-3</v>
      </c>
      <c r="C51" s="11">
        <f t="shared" si="2"/>
        <v>15.316751655404893</v>
      </c>
      <c r="D51" s="11">
        <f t="shared" si="13"/>
        <v>-4.3462378102038564</v>
      </c>
      <c r="E51" s="11">
        <f t="shared" si="14"/>
        <v>-0.97051384520103667</v>
      </c>
      <c r="F51" s="11">
        <f t="shared" si="15"/>
        <v>-8.7895270049278162E-2</v>
      </c>
    </row>
    <row r="52" spans="1:6">
      <c r="A52">
        <f t="shared" si="11"/>
        <v>3.2000000000000021E-2</v>
      </c>
      <c r="B52" s="11">
        <f t="shared" si="12"/>
        <v>1.4437798954912112E-3</v>
      </c>
      <c r="C52" s="11">
        <f t="shared" si="2"/>
        <v>14.437798954912111</v>
      </c>
      <c r="D52" s="11">
        <f t="shared" si="13"/>
        <v>-4.394763502463908</v>
      </c>
      <c r="E52" s="11">
        <f t="shared" si="14"/>
        <v>-4.303545244820306E-2</v>
      </c>
      <c r="F52" s="11">
        <f t="shared" si="15"/>
        <v>-8.7938305501726363E-2</v>
      </c>
    </row>
    <row r="53" spans="1:6">
      <c r="A53">
        <f t="shared" si="11"/>
        <v>3.3000000000000022E-2</v>
      </c>
      <c r="B53" s="11">
        <f t="shared" si="12"/>
        <v>1.3558415899894848E-3</v>
      </c>
      <c r="C53" s="11">
        <f t="shared" si="2"/>
        <v>13.558415899894847</v>
      </c>
      <c r="D53" s="11">
        <f t="shared" si="13"/>
        <v>-4.3969152750863181</v>
      </c>
      <c r="E53" s="11">
        <f t="shared" si="14"/>
        <v>0.83849937519147133</v>
      </c>
      <c r="F53" s="11">
        <f t="shared" si="15"/>
        <v>-8.7099806126534896E-2</v>
      </c>
    </row>
    <row r="54" spans="1:6">
      <c r="A54">
        <f t="shared" si="11"/>
        <v>3.4000000000000023E-2</v>
      </c>
      <c r="B54" s="11">
        <f t="shared" si="12"/>
        <v>1.2687417838629499E-3</v>
      </c>
      <c r="C54" s="11">
        <f t="shared" si="2"/>
        <v>12.687417838629498</v>
      </c>
      <c r="D54" s="11">
        <f t="shared" si="13"/>
        <v>-4.3549903063267443</v>
      </c>
      <c r="E54" s="11">
        <f t="shared" si="14"/>
        <v>1.6675724676972461</v>
      </c>
      <c r="F54" s="11">
        <f t="shared" si="15"/>
        <v>-8.5432233658837647E-2</v>
      </c>
    </row>
    <row r="55" spans="1:6">
      <c r="A55">
        <f t="shared" si="11"/>
        <v>3.5000000000000024E-2</v>
      </c>
      <c r="B55" s="11">
        <f t="shared" si="12"/>
        <v>1.1833095502041123E-3</v>
      </c>
      <c r="C55" s="11">
        <f t="shared" si="2"/>
        <v>11.833095502041122</v>
      </c>
      <c r="D55" s="11">
        <f t="shared" si="13"/>
        <v>-4.2716116829418826</v>
      </c>
      <c r="E55" s="11">
        <f t="shared" si="14"/>
        <v>2.4385161809007609</v>
      </c>
      <c r="F55" s="11">
        <f t="shared" si="15"/>
        <v>-8.2993717477936893E-2</v>
      </c>
    </row>
    <row r="56" spans="1:6">
      <c r="A56">
        <f t="shared" si="11"/>
        <v>3.6000000000000025E-2</v>
      </c>
      <c r="B56" s="11">
        <f t="shared" si="12"/>
        <v>1.1003158327261755E-3</v>
      </c>
      <c r="C56" s="11">
        <f t="shared" si="2"/>
        <v>11.003158327261755</v>
      </c>
      <c r="D56" s="11">
        <f t="shared" si="13"/>
        <v>-4.1496858738968445</v>
      </c>
      <c r="E56" s="11">
        <f t="shared" si="14"/>
        <v>3.1465275466350899</v>
      </c>
      <c r="F56" s="11">
        <f t="shared" si="15"/>
        <v>-7.9847189931301799E-2</v>
      </c>
    </row>
    <row r="57" spans="1:6">
      <c r="A57">
        <f t="shared" si="11"/>
        <v>3.7000000000000026E-2</v>
      </c>
      <c r="B57" s="11">
        <f t="shared" si="12"/>
        <v>1.0204686427948736E-3</v>
      </c>
      <c r="C57" s="11">
        <f t="shared" si="2"/>
        <v>10.204686427948735</v>
      </c>
      <c r="D57" s="11">
        <f t="shared" si="13"/>
        <v>-3.9923594965650899</v>
      </c>
      <c r="E57" s="11">
        <f t="shared" si="14"/>
        <v>3.7876730686163551</v>
      </c>
      <c r="F57" s="11">
        <f t="shared" si="15"/>
        <v>-7.6059516862685445E-2</v>
      </c>
    </row>
    <row r="58" spans="1:6">
      <c r="A58">
        <f t="shared" si="11"/>
        <v>3.8000000000000027E-2</v>
      </c>
      <c r="B58" s="11">
        <f t="shared" si="12"/>
        <v>9.4440912593218818E-4</v>
      </c>
      <c r="C58" s="11">
        <f t="shared" si="2"/>
        <v>9.4440912593218815</v>
      </c>
      <c r="D58" s="11">
        <f t="shared" si="13"/>
        <v>-3.8029758431342722</v>
      </c>
      <c r="E58" s="11">
        <f t="shared" si="14"/>
        <v>4.3588845838123902</v>
      </c>
      <c r="F58" s="11">
        <f t="shared" si="15"/>
        <v>-7.170063227887305E-2</v>
      </c>
    </row>
    <row r="59" spans="1:6">
      <c r="A59">
        <f t="shared" si="11"/>
        <v>3.9000000000000028E-2</v>
      </c>
      <c r="B59" s="11">
        <f t="shared" si="12"/>
        <v>8.7270849365331509E-4</v>
      </c>
      <c r="C59" s="11">
        <f t="shared" si="2"/>
        <v>8.7270849365331511</v>
      </c>
      <c r="D59" s="11">
        <f t="shared" si="13"/>
        <v>-3.5850316139436527</v>
      </c>
      <c r="E59" s="11">
        <f t="shared" si="14"/>
        <v>4.8579466774105011</v>
      </c>
      <c r="F59" s="11">
        <f t="shared" si="15"/>
        <v>-6.6842685601462545E-2</v>
      </c>
    </row>
    <row r="60" spans="1:6">
      <c r="A60">
        <f t="shared" si="11"/>
        <v>4.0000000000000029E-2</v>
      </c>
      <c r="B60" s="11">
        <f t="shared" si="12"/>
        <v>8.0586580805185255E-4</v>
      </c>
      <c r="C60" s="11">
        <f t="shared" si="2"/>
        <v>8.0586580805185246</v>
      </c>
      <c r="D60" s="11">
        <f t="shared" si="13"/>
        <v>-3.3421342800731271</v>
      </c>
      <c r="E60" s="11">
        <f t="shared" si="14"/>
        <v>5.2834761995546025</v>
      </c>
      <c r="F60" s="11">
        <f t="shared" si="15"/>
        <v>-6.1559209401907941E-2</v>
      </c>
    </row>
    <row r="61" spans="1:6">
      <c r="A61">
        <f t="shared" ref="A61:A99" si="16">A60+$D$7</f>
        <v>4.1000000000000029E-2</v>
      </c>
      <c r="B61" s="11">
        <f t="shared" ref="B61:B99" si="17">B60+F60*$D$7</f>
        <v>7.4430659864994464E-4</v>
      </c>
      <c r="C61" s="11">
        <f t="shared" si="2"/>
        <v>7.4430659864994464</v>
      </c>
      <c r="D61" s="11">
        <f t="shared" ref="D61:D99" si="18">$D$6*F60</f>
        <v>-3.0779604700953969</v>
      </c>
      <c r="E61" s="11">
        <f t="shared" ref="E61:E99" si="19">$D$10-D61-C61</f>
        <v>5.63489448359595</v>
      </c>
      <c r="F61" s="11">
        <f t="shared" ref="F61:F99" si="20">F60+(E61/$D$4)*$D$7</f>
        <v>-5.5924314918311992E-2</v>
      </c>
    </row>
    <row r="62" spans="1:6">
      <c r="A62">
        <f t="shared" si="16"/>
        <v>4.200000000000003E-2</v>
      </c>
      <c r="B62" s="11">
        <f t="shared" si="17"/>
        <v>6.8838228373163267E-4</v>
      </c>
      <c r="C62" s="11">
        <f t="shared" si="2"/>
        <v>6.8838228373163259</v>
      </c>
      <c r="D62" s="11">
        <f t="shared" si="18"/>
        <v>-2.7962157459155996</v>
      </c>
      <c r="E62" s="11">
        <f t="shared" si="19"/>
        <v>5.9123929085992737</v>
      </c>
      <c r="F62" s="11">
        <f t="shared" si="20"/>
        <v>-5.0011922009712717E-2</v>
      </c>
    </row>
    <row r="63" spans="1:6">
      <c r="A63">
        <f t="shared" si="16"/>
        <v>4.3000000000000031E-2</v>
      </c>
      <c r="B63" s="11">
        <f t="shared" si="17"/>
        <v>6.3837036172191997E-4</v>
      </c>
      <c r="C63" s="11">
        <f t="shared" si="2"/>
        <v>6.383703617219199</v>
      </c>
      <c r="D63" s="11">
        <f t="shared" si="18"/>
        <v>-2.5005961004856356</v>
      </c>
      <c r="E63" s="11">
        <f t="shared" si="19"/>
        <v>6.1168924832664366</v>
      </c>
      <c r="F63" s="11">
        <f t="shared" si="20"/>
        <v>-4.3895029526446278E-2</v>
      </c>
    </row>
    <row r="64" spans="1:6">
      <c r="A64">
        <f t="shared" si="16"/>
        <v>4.4000000000000032E-2</v>
      </c>
      <c r="B64" s="11">
        <f t="shared" si="17"/>
        <v>5.9447533219547373E-4</v>
      </c>
      <c r="C64" s="11">
        <f t="shared" si="2"/>
        <v>5.944753321954737</v>
      </c>
      <c r="D64" s="11">
        <f t="shared" si="18"/>
        <v>-2.1947514763223137</v>
      </c>
      <c r="E64" s="11">
        <f t="shared" si="19"/>
        <v>6.2499981543675762</v>
      </c>
      <c r="F64" s="11">
        <f t="shared" si="20"/>
        <v>-3.7645031372078704E-2</v>
      </c>
    </row>
    <row r="65" spans="1:6">
      <c r="A65">
        <f t="shared" si="16"/>
        <v>4.5000000000000033E-2</v>
      </c>
      <c r="B65" s="11">
        <f t="shared" si="17"/>
        <v>5.5683030082339497E-4</v>
      </c>
      <c r="C65" s="11">
        <f t="shared" si="2"/>
        <v>5.5683030082339497</v>
      </c>
      <c r="D65" s="11">
        <f t="shared" si="18"/>
        <v>-1.8822515686039352</v>
      </c>
      <c r="E65" s="11">
        <f t="shared" si="19"/>
        <v>6.3139485603699859</v>
      </c>
      <c r="F65" s="11">
        <f t="shared" si="20"/>
        <v>-3.1331082811708717E-2</v>
      </c>
    </row>
    <row r="66" spans="1:6">
      <c r="A66">
        <f t="shared" si="16"/>
        <v>4.6000000000000034E-2</v>
      </c>
      <c r="B66" s="11">
        <f t="shared" si="17"/>
        <v>5.254992180116862E-4</v>
      </c>
      <c r="C66" s="11">
        <f t="shared" si="2"/>
        <v>5.2549921801168615</v>
      </c>
      <c r="D66" s="11">
        <f t="shared" si="18"/>
        <v>-1.566554140585436</v>
      </c>
      <c r="E66" s="11">
        <f t="shared" si="19"/>
        <v>6.3115619604685751</v>
      </c>
      <c r="F66" s="11">
        <f t="shared" si="20"/>
        <v>-2.5019520851240141E-2</v>
      </c>
    </row>
    <row r="67" spans="1:6">
      <c r="A67">
        <f t="shared" si="16"/>
        <v>4.7000000000000035E-2</v>
      </c>
      <c r="B67" s="11">
        <f t="shared" si="17"/>
        <v>5.0047969716044609E-4</v>
      </c>
      <c r="C67" s="11">
        <f t="shared" si="2"/>
        <v>5.0047969716044607</v>
      </c>
      <c r="D67" s="11">
        <f t="shared" si="18"/>
        <v>-1.2509760425620071</v>
      </c>
      <c r="E67" s="11">
        <f t="shared" si="19"/>
        <v>6.2461790709575462</v>
      </c>
      <c r="F67" s="11">
        <f t="shared" si="20"/>
        <v>-1.8773341780282594E-2</v>
      </c>
    </row>
    <row r="68" spans="1:6">
      <c r="A68">
        <f t="shared" si="16"/>
        <v>4.8000000000000036E-2</v>
      </c>
      <c r="B68" s="11">
        <f t="shared" si="17"/>
        <v>4.8170635538016349E-4</v>
      </c>
      <c r="C68" s="11">
        <f t="shared" si="2"/>
        <v>4.8170635538016349</v>
      </c>
      <c r="D68" s="11">
        <f t="shared" si="18"/>
        <v>-0.93866708901412976</v>
      </c>
      <c r="E68" s="11">
        <f t="shared" si="19"/>
        <v>6.1216035352124951</v>
      </c>
      <c r="F68" s="11">
        <f t="shared" si="20"/>
        <v>-1.2651738245070099E-2</v>
      </c>
    </row>
    <row r="69" spans="1:6">
      <c r="A69">
        <f t="shared" si="16"/>
        <v>4.9000000000000037E-2</v>
      </c>
      <c r="B69" s="11">
        <f t="shared" si="17"/>
        <v>4.6905461713509341E-4</v>
      </c>
      <c r="C69" s="11">
        <f t="shared" si="2"/>
        <v>4.6905461713509338</v>
      </c>
      <c r="D69" s="11">
        <f t="shared" si="18"/>
        <v>-0.63258691225350494</v>
      </c>
      <c r="E69" s="11">
        <f t="shared" si="19"/>
        <v>5.9420407409025708</v>
      </c>
      <c r="F69" s="11">
        <f t="shared" si="20"/>
        <v>-6.7096975041675277E-3</v>
      </c>
    </row>
    <row r="70" spans="1:6">
      <c r="A70">
        <f t="shared" si="16"/>
        <v>5.0000000000000037E-2</v>
      </c>
      <c r="B70" s="11">
        <f t="shared" si="17"/>
        <v>4.6234491963092588E-4</v>
      </c>
      <c r="C70" s="11">
        <f t="shared" si="2"/>
        <v>4.6234491963092585</v>
      </c>
      <c r="D70" s="11">
        <f t="shared" si="18"/>
        <v>-0.33548487520837639</v>
      </c>
      <c r="E70" s="11">
        <f t="shared" si="19"/>
        <v>5.7120356788991176</v>
      </c>
      <c r="F70" s="11">
        <f t="shared" si="20"/>
        <v>-9.9766182526841041E-4</v>
      </c>
    </row>
    <row r="71" spans="1:6">
      <c r="A71">
        <f t="shared" si="16"/>
        <v>5.1000000000000038E-2</v>
      </c>
      <c r="B71" s="11">
        <f t="shared" si="17"/>
        <v>4.6134725780565749E-4</v>
      </c>
      <c r="C71" s="11">
        <f t="shared" si="2"/>
        <v>4.6134725780565748</v>
      </c>
      <c r="D71" s="11">
        <f t="shared" si="18"/>
        <v>-4.9883091263420519E-2</v>
      </c>
      <c r="E71" s="11">
        <f t="shared" si="19"/>
        <v>5.4364105132068463</v>
      </c>
      <c r="F71" s="11">
        <f t="shared" si="20"/>
        <v>4.4387486879384364E-3</v>
      </c>
    </row>
    <row r="72" spans="1:6">
      <c r="A72">
        <f t="shared" si="16"/>
        <v>5.2000000000000039E-2</v>
      </c>
      <c r="B72" s="11">
        <f t="shared" si="17"/>
        <v>4.6578600649359591E-4</v>
      </c>
      <c r="C72" s="11">
        <f t="shared" si="2"/>
        <v>4.6578600649359592</v>
      </c>
      <c r="D72" s="11">
        <f t="shared" si="18"/>
        <v>0.22193743439692182</v>
      </c>
      <c r="E72" s="11">
        <f t="shared" si="19"/>
        <v>5.1202025006671184</v>
      </c>
      <c r="F72" s="11">
        <f t="shared" si="20"/>
        <v>9.5589511886055543E-3</v>
      </c>
    </row>
    <row r="73" spans="1:6">
      <c r="A73">
        <f t="shared" si="16"/>
        <v>5.300000000000004E-2</v>
      </c>
      <c r="B73" s="11">
        <f t="shared" si="17"/>
        <v>4.7534495768220144E-4</v>
      </c>
      <c r="C73" s="11">
        <f t="shared" si="2"/>
        <v>4.753449576822014</v>
      </c>
      <c r="D73" s="11">
        <f t="shared" si="18"/>
        <v>0.47794755943027772</v>
      </c>
      <c r="E73" s="11">
        <f t="shared" si="19"/>
        <v>4.7686028637477076</v>
      </c>
      <c r="F73" s="11">
        <f t="shared" si="20"/>
        <v>1.4327554052353262E-2</v>
      </c>
    </row>
    <row r="74" spans="1:6">
      <c r="A74">
        <f t="shared" si="16"/>
        <v>5.4000000000000041E-2</v>
      </c>
      <c r="B74" s="11">
        <f t="shared" si="17"/>
        <v>4.8967251173455471E-4</v>
      </c>
      <c r="C74" s="11">
        <f t="shared" si="2"/>
        <v>4.8967251173455466</v>
      </c>
      <c r="D74" s="11">
        <f t="shared" si="18"/>
        <v>0.71637770261766309</v>
      </c>
      <c r="E74" s="11">
        <f t="shared" si="19"/>
        <v>4.3868971800367902</v>
      </c>
      <c r="F74" s="11">
        <f t="shared" si="20"/>
        <v>1.8714451232390052E-2</v>
      </c>
    </row>
    <row r="75" spans="1:6">
      <c r="A75">
        <f t="shared" si="16"/>
        <v>5.5000000000000042E-2</v>
      </c>
      <c r="B75" s="11">
        <f t="shared" si="17"/>
        <v>5.0838696296694479E-4</v>
      </c>
      <c r="C75" s="11">
        <f t="shared" si="2"/>
        <v>5.0838696296694472</v>
      </c>
      <c r="D75" s="11">
        <f t="shared" si="18"/>
        <v>0.93572256161950262</v>
      </c>
      <c r="E75" s="11">
        <f t="shared" si="19"/>
        <v>3.9804078087110497</v>
      </c>
      <c r="F75" s="11">
        <f t="shared" si="20"/>
        <v>2.2694859041101099E-2</v>
      </c>
    </row>
    <row r="76" spans="1:6">
      <c r="A76">
        <f t="shared" si="16"/>
        <v>5.6000000000000043E-2</v>
      </c>
      <c r="B76" s="11">
        <f t="shared" si="17"/>
        <v>5.3108182200804592E-4</v>
      </c>
      <c r="C76" s="11">
        <f t="shared" si="2"/>
        <v>5.310818220080459</v>
      </c>
      <c r="D76" s="11">
        <f t="shared" si="18"/>
        <v>1.1347429520550549</v>
      </c>
      <c r="E76" s="11">
        <f t="shared" si="19"/>
        <v>3.5544388278644865</v>
      </c>
      <c r="F76" s="11">
        <f t="shared" si="20"/>
        <v>2.6249297868965585E-2</v>
      </c>
    </row>
    <row r="77" spans="1:6">
      <c r="A77">
        <f t="shared" si="16"/>
        <v>5.7000000000000044E-2</v>
      </c>
      <c r="B77" s="11">
        <f t="shared" si="17"/>
        <v>5.5733111987701152E-4</v>
      </c>
      <c r="C77" s="11">
        <f t="shared" si="2"/>
        <v>5.5733111987701154</v>
      </c>
      <c r="D77" s="11">
        <f t="shared" si="18"/>
        <v>1.3124648934482792</v>
      </c>
      <c r="E77" s="11">
        <f t="shared" si="19"/>
        <v>3.1142239077816054</v>
      </c>
      <c r="F77" s="11">
        <f t="shared" si="20"/>
        <v>2.9363521776747191E-2</v>
      </c>
    </row>
    <row r="78" spans="1:6">
      <c r="A78">
        <f t="shared" si="16"/>
        <v>5.8000000000000045E-2</v>
      </c>
      <c r="B78" s="11">
        <f t="shared" si="17"/>
        <v>5.8669464165375868E-4</v>
      </c>
      <c r="C78" s="11">
        <f t="shared" si="2"/>
        <v>5.8669464165375862</v>
      </c>
      <c r="D78" s="11">
        <f t="shared" si="18"/>
        <v>1.4681760888373596</v>
      </c>
      <c r="E78" s="11">
        <f t="shared" si="19"/>
        <v>2.6648774946250535</v>
      </c>
      <c r="F78" s="11">
        <f t="shared" si="20"/>
        <v>3.2028399271372243E-2</v>
      </c>
    </row>
    <row r="79" spans="1:6">
      <c r="A79">
        <f t="shared" si="16"/>
        <v>5.9000000000000045E-2</v>
      </c>
      <c r="B79" s="11">
        <f t="shared" si="17"/>
        <v>6.1872304092513097E-4</v>
      </c>
      <c r="C79" s="11">
        <f t="shared" si="2"/>
        <v>6.1872304092513097</v>
      </c>
      <c r="D79" s="11">
        <f t="shared" si="18"/>
        <v>1.6014199635686122</v>
      </c>
      <c r="E79" s="11">
        <f t="shared" si="19"/>
        <v>2.2113496271800788</v>
      </c>
      <c r="F79" s="11">
        <f t="shared" si="20"/>
        <v>3.4239748898552323E-2</v>
      </c>
    </row>
    <row r="80" spans="1:6">
      <c r="A80">
        <f t="shared" si="16"/>
        <v>6.0000000000000046E-2</v>
      </c>
      <c r="B80" s="11">
        <f t="shared" si="17"/>
        <v>6.5296278982368333E-4</v>
      </c>
      <c r="C80" s="11">
        <f t="shared" si="2"/>
        <v>6.529627898236833</v>
      </c>
      <c r="D80" s="11">
        <f t="shared" si="18"/>
        <v>1.7119874449276162</v>
      </c>
      <c r="E80" s="11">
        <f t="shared" si="19"/>
        <v>1.7583846568355517</v>
      </c>
      <c r="F80" s="11">
        <f t="shared" si="20"/>
        <v>3.5998133555387876E-2</v>
      </c>
    </row>
    <row r="81" spans="1:6">
      <c r="A81">
        <f t="shared" si="16"/>
        <v>6.1000000000000047E-2</v>
      </c>
      <c r="B81" s="11">
        <f t="shared" si="17"/>
        <v>6.8896092337907119E-4</v>
      </c>
      <c r="C81" s="11">
        <f t="shared" si="2"/>
        <v>6.8896092337907113</v>
      </c>
      <c r="D81" s="11">
        <f t="shared" si="18"/>
        <v>1.7999066777693937</v>
      </c>
      <c r="E81" s="11">
        <f t="shared" si="19"/>
        <v>1.3104840884398943</v>
      </c>
      <c r="F81" s="11">
        <f t="shared" si="20"/>
        <v>3.7308617643827771E-2</v>
      </c>
    </row>
    <row r="82" spans="1:6">
      <c r="A82">
        <f t="shared" si="16"/>
        <v>6.2000000000000048E-2</v>
      </c>
      <c r="B82" s="11">
        <f t="shared" si="17"/>
        <v>7.2626954102289899E-4</v>
      </c>
      <c r="C82" s="11">
        <f t="shared" si="2"/>
        <v>7.2626954102289893</v>
      </c>
      <c r="D82" s="11">
        <f t="shared" si="18"/>
        <v>1.8654308821913885</v>
      </c>
      <c r="E82" s="11">
        <f t="shared" si="19"/>
        <v>0.87187370757962235</v>
      </c>
      <c r="F82" s="11">
        <f t="shared" si="20"/>
        <v>3.8180491351407393E-2</v>
      </c>
    </row>
    <row r="83" spans="1:6">
      <c r="A83">
        <f t="shared" si="16"/>
        <v>6.3000000000000042E-2</v>
      </c>
      <c r="B83" s="11">
        <f t="shared" si="17"/>
        <v>7.6445003237430643E-4</v>
      </c>
      <c r="C83" s="11">
        <f t="shared" si="2"/>
        <v>7.6445003237430642</v>
      </c>
      <c r="D83" s="11">
        <f t="shared" si="18"/>
        <v>1.9090245675703696</v>
      </c>
      <c r="E83" s="11">
        <f t="shared" si="19"/>
        <v>0.44647510868656592</v>
      </c>
      <c r="F83" s="11">
        <f t="shared" si="20"/>
        <v>3.8626966460093962E-2</v>
      </c>
    </row>
    <row r="84" spans="1:6">
      <c r="A84">
        <f t="shared" si="16"/>
        <v>6.4000000000000043E-2</v>
      </c>
      <c r="B84" s="11">
        <f t="shared" si="17"/>
        <v>8.030769988344004E-4</v>
      </c>
      <c r="C84" s="11">
        <f t="shared" si="2"/>
        <v>8.0307699883440034</v>
      </c>
      <c r="D84" s="11">
        <f t="shared" si="18"/>
        <v>1.9313483230046982</v>
      </c>
      <c r="E84" s="11">
        <f t="shared" si="19"/>
        <v>3.7881688651298262E-2</v>
      </c>
      <c r="F84" s="11">
        <f t="shared" si="20"/>
        <v>3.8664848148745261E-2</v>
      </c>
    </row>
    <row r="85" spans="1:6">
      <c r="A85">
        <f t="shared" si="16"/>
        <v>6.5000000000000044E-2</v>
      </c>
      <c r="B85" s="11">
        <f t="shared" si="17"/>
        <v>8.4174184698314564E-4</v>
      </c>
      <c r="C85" s="11">
        <f t="shared" si="2"/>
        <v>8.4174184698314551</v>
      </c>
      <c r="D85" s="11">
        <f t="shared" si="18"/>
        <v>1.9332424074372629</v>
      </c>
      <c r="E85" s="11">
        <f t="shared" si="19"/>
        <v>-0.35066087726871764</v>
      </c>
      <c r="F85" s="11">
        <f t="shared" si="20"/>
        <v>3.8314187271476542E-2</v>
      </c>
    </row>
    <row r="86" spans="1:6">
      <c r="A86">
        <f t="shared" si="16"/>
        <v>6.6000000000000045E-2</v>
      </c>
      <c r="B86" s="11">
        <f t="shared" si="17"/>
        <v>8.8005603425462219E-4</v>
      </c>
      <c r="C86" s="11">
        <f t="shared" si="2"/>
        <v>8.8005603425462215</v>
      </c>
      <c r="D86" s="11">
        <f t="shared" si="18"/>
        <v>1.9157093635738272</v>
      </c>
      <c r="E86" s="11">
        <f t="shared" si="19"/>
        <v>-0.71626970612004826</v>
      </c>
      <c r="F86" s="11">
        <f t="shared" si="20"/>
        <v>3.7597917565356492E-2</v>
      </c>
    </row>
    <row r="87" spans="1:6">
      <c r="A87">
        <f t="shared" si="16"/>
        <v>6.7000000000000046E-2</v>
      </c>
      <c r="B87" s="11">
        <f t="shared" si="17"/>
        <v>9.1765395181997867E-4</v>
      </c>
      <c r="C87" s="11">
        <f t="shared" si="2"/>
        <v>9.1765395181997871</v>
      </c>
      <c r="D87" s="11">
        <f t="shared" si="18"/>
        <v>1.8798958782678246</v>
      </c>
      <c r="E87" s="11">
        <f t="shared" si="19"/>
        <v>-1.0564353964676112</v>
      </c>
      <c r="F87" s="11">
        <f t="shared" si="20"/>
        <v>3.6541482168888882E-2</v>
      </c>
    </row>
    <row r="88" spans="1:6">
      <c r="A88">
        <f t="shared" si="16"/>
        <v>6.8000000000000047E-2</v>
      </c>
      <c r="B88" s="11">
        <f t="shared" si="17"/>
        <v>9.5419543398886754E-4</v>
      </c>
      <c r="C88" s="11">
        <f t="shared" si="2"/>
        <v>9.5419543398886741</v>
      </c>
      <c r="D88" s="11">
        <f t="shared" si="18"/>
        <v>1.8270741084444442</v>
      </c>
      <c r="E88" s="11">
        <f t="shared" si="19"/>
        <v>-1.3690284483331183</v>
      </c>
      <c r="F88" s="11">
        <f t="shared" si="20"/>
        <v>3.5172453720555767E-2</v>
      </c>
    </row>
    <row r="89" spans="1:6">
      <c r="A89">
        <f t="shared" si="16"/>
        <v>6.9000000000000047E-2</v>
      </c>
      <c r="B89" s="11">
        <f t="shared" si="17"/>
        <v>9.8936788770942322E-4</v>
      </c>
      <c r="C89" s="11">
        <f t="shared" ref="C89:C152" si="21">B89/$D$5</f>
        <v>9.8936788770942314</v>
      </c>
      <c r="D89" s="11">
        <f t="shared" si="18"/>
        <v>1.7586226860277883</v>
      </c>
      <c r="E89" s="11">
        <f t="shared" si="19"/>
        <v>-1.6523015631220197</v>
      </c>
      <c r="F89" s="11">
        <f t="shared" si="20"/>
        <v>3.3520152157433744E-2</v>
      </c>
    </row>
    <row r="90" spans="1:6">
      <c r="A90">
        <f t="shared" si="16"/>
        <v>7.0000000000000048E-2</v>
      </c>
      <c r="B90" s="11">
        <f t="shared" si="17"/>
        <v>1.022888039866857E-3</v>
      </c>
      <c r="C90" s="11">
        <f t="shared" si="21"/>
        <v>10.22888039866857</v>
      </c>
      <c r="D90" s="11">
        <f t="shared" si="18"/>
        <v>1.6760076078716872</v>
      </c>
      <c r="E90" s="11">
        <f t="shared" si="19"/>
        <v>-1.9048880065402578</v>
      </c>
      <c r="F90" s="11">
        <f t="shared" si="20"/>
        <v>3.1615264150893489E-2</v>
      </c>
    </row>
    <row r="91" spans="1:6">
      <c r="A91">
        <f t="shared" si="16"/>
        <v>7.1000000000000049E-2</v>
      </c>
      <c r="B91" s="11">
        <f t="shared" si="17"/>
        <v>1.0545033040177505E-3</v>
      </c>
      <c r="C91" s="11">
        <f t="shared" si="21"/>
        <v>10.545033040177504</v>
      </c>
      <c r="D91" s="11">
        <f t="shared" si="18"/>
        <v>1.5807632075446745</v>
      </c>
      <c r="E91" s="11">
        <f t="shared" si="19"/>
        <v>-2.1257962477221781</v>
      </c>
      <c r="F91" s="11">
        <f t="shared" si="20"/>
        <v>2.948946790317131E-2</v>
      </c>
    </row>
    <row r="92" spans="1:6">
      <c r="A92">
        <f t="shared" si="16"/>
        <v>7.200000000000005E-2</v>
      </c>
      <c r="B92" s="11">
        <f t="shared" si="17"/>
        <v>1.0839927719209217E-3</v>
      </c>
      <c r="C92" s="11">
        <f t="shared" si="21"/>
        <v>10.839927719209216</v>
      </c>
      <c r="D92" s="11">
        <f t="shared" si="18"/>
        <v>1.4744733951585656</v>
      </c>
      <c r="E92" s="11">
        <f t="shared" si="19"/>
        <v>-2.3144011143677812</v>
      </c>
      <c r="F92" s="11">
        <f t="shared" si="20"/>
        <v>2.7175066788803531E-2</v>
      </c>
    </row>
    <row r="93" spans="1:6">
      <c r="A93">
        <f t="shared" si="16"/>
        <v>7.3000000000000051E-2</v>
      </c>
      <c r="B93" s="11">
        <f t="shared" si="17"/>
        <v>1.1111678387097253E-3</v>
      </c>
      <c r="C93" s="11">
        <f t="shared" si="21"/>
        <v>11.111678387097253</v>
      </c>
      <c r="D93" s="11">
        <f t="shared" si="18"/>
        <v>1.3587533394401765</v>
      </c>
      <c r="E93" s="11">
        <f t="shared" si="19"/>
        <v>-2.4704317265374307</v>
      </c>
      <c r="F93" s="11">
        <f t="shared" si="20"/>
        <v>2.4704635062266101E-2</v>
      </c>
    </row>
    <row r="94" spans="1:6">
      <c r="A94">
        <f t="shared" si="16"/>
        <v>7.4000000000000052E-2</v>
      </c>
      <c r="B94" s="11">
        <f t="shared" si="17"/>
        <v>1.1358724737719915E-3</v>
      </c>
      <c r="C94" s="11">
        <f t="shared" si="21"/>
        <v>11.358724737719914</v>
      </c>
      <c r="D94" s="11">
        <f t="shared" si="18"/>
        <v>1.235231753113305</v>
      </c>
      <c r="E94" s="11">
        <f t="shared" si="19"/>
        <v>-2.5939564908332198</v>
      </c>
      <c r="F94" s="11">
        <f t="shared" si="20"/>
        <v>2.2110678571432882E-2</v>
      </c>
    </row>
    <row r="95" spans="1:6">
      <c r="A95">
        <f t="shared" si="16"/>
        <v>7.5000000000000053E-2</v>
      </c>
      <c r="B95" s="11">
        <f t="shared" si="17"/>
        <v>1.1579831523434243E-3</v>
      </c>
      <c r="C95" s="11">
        <f t="shared" si="21"/>
        <v>11.579831523434242</v>
      </c>
      <c r="D95" s="11">
        <f t="shared" si="18"/>
        <v>1.1055339285716441</v>
      </c>
      <c r="E95" s="11">
        <f t="shared" si="19"/>
        <v>-2.6853654520058861</v>
      </c>
      <c r="F95" s="11">
        <f t="shared" si="20"/>
        <v>1.9425313119426996E-2</v>
      </c>
    </row>
    <row r="96" spans="1:6">
      <c r="A96">
        <f t="shared" si="16"/>
        <v>7.6000000000000054E-2</v>
      </c>
      <c r="B96" s="11">
        <f t="shared" si="17"/>
        <v>1.1774084654628514E-3</v>
      </c>
      <c r="C96" s="11">
        <f t="shared" si="21"/>
        <v>11.774084654628513</v>
      </c>
      <c r="D96" s="11">
        <f t="shared" si="18"/>
        <v>0.97126565597134973</v>
      </c>
      <c r="E96" s="11">
        <f t="shared" si="19"/>
        <v>-2.7453503105998625</v>
      </c>
      <c r="F96" s="11">
        <f t="shared" si="20"/>
        <v>1.6679962808827133E-2</v>
      </c>
    </row>
    <row r="97" spans="1:6">
      <c r="A97">
        <f t="shared" si="16"/>
        <v>7.7000000000000055E-2</v>
      </c>
      <c r="B97" s="11">
        <f t="shared" si="17"/>
        <v>1.1940884282716786E-3</v>
      </c>
      <c r="C97" s="11">
        <f t="shared" si="21"/>
        <v>11.940884282716786</v>
      </c>
      <c r="D97" s="11">
        <f t="shared" si="18"/>
        <v>0.83399814044135667</v>
      </c>
      <c r="E97" s="11">
        <f t="shared" si="19"/>
        <v>-2.774882423158143</v>
      </c>
      <c r="F97" s="11">
        <f t="shared" si="20"/>
        <v>1.390508038566899E-2</v>
      </c>
    </row>
    <row r="98" spans="1:6">
      <c r="A98">
        <f t="shared" si="16"/>
        <v>7.8000000000000055E-2</v>
      </c>
      <c r="B98" s="11">
        <f t="shared" si="17"/>
        <v>1.2079935086573477E-3</v>
      </c>
      <c r="C98" s="11">
        <f t="shared" si="21"/>
        <v>12.079935086573476</v>
      </c>
      <c r="D98" s="11">
        <f t="shared" si="18"/>
        <v>0.69525401928344954</v>
      </c>
      <c r="E98" s="11">
        <f t="shared" si="19"/>
        <v>-2.775189105856926</v>
      </c>
      <c r="F98" s="11">
        <f t="shared" si="20"/>
        <v>1.1129891279812064E-2</v>
      </c>
    </row>
    <row r="99" spans="1:6">
      <c r="A99">
        <f t="shared" si="16"/>
        <v>7.9000000000000056E-2</v>
      </c>
      <c r="B99" s="11">
        <f t="shared" si="17"/>
        <v>1.2191233999371597E-3</v>
      </c>
      <c r="C99" s="11">
        <f t="shared" si="21"/>
        <v>12.191233999371596</v>
      </c>
      <c r="D99" s="11">
        <f t="shared" si="18"/>
        <v>0.55649456399060315</v>
      </c>
      <c r="E99" s="11">
        <f t="shared" si="19"/>
        <v>-2.7477285633621982</v>
      </c>
      <c r="F99" s="11">
        <f t="shared" si="20"/>
        <v>8.382162716449865E-3</v>
      </c>
    </row>
    <row r="100" spans="1:6">
      <c r="A100">
        <f t="shared" ref="A100:A163" si="22">A99+$D$7</f>
        <v>8.0000000000000057E-2</v>
      </c>
      <c r="B100" s="11">
        <f t="shared" ref="B100:B163" si="23">B99+F99*$D$7</f>
        <v>1.2275055626536095E-3</v>
      </c>
      <c r="C100" s="11">
        <f t="shared" si="21"/>
        <v>12.275055626536094</v>
      </c>
      <c r="D100" s="11">
        <f t="shared" ref="D100:D163" si="24">$D$6*F99</f>
        <v>0.41910813582249323</v>
      </c>
      <c r="E100" s="11">
        <f t="shared" ref="E100:E163" si="25">$D$10-D100-C100</f>
        <v>-2.6941637623585866</v>
      </c>
      <c r="F100" s="11">
        <f t="shared" ref="F100:F163" si="26">F99+(E100/$D$4)*$D$7</f>
        <v>5.6879989540912779E-3</v>
      </c>
    </row>
    <row r="101" spans="1:6">
      <c r="A101">
        <f t="shared" si="22"/>
        <v>8.1000000000000058E-2</v>
      </c>
      <c r="B101" s="11">
        <f t="shared" si="23"/>
        <v>1.2331935616077007E-3</v>
      </c>
      <c r="C101" s="11">
        <f t="shared" si="21"/>
        <v>12.331935616077006</v>
      </c>
      <c r="D101" s="11">
        <f t="shared" si="24"/>
        <v>0.28439994770456389</v>
      </c>
      <c r="E101" s="11">
        <f t="shared" si="25"/>
        <v>-2.6163355637815702</v>
      </c>
      <c r="F101" s="11">
        <f t="shared" si="26"/>
        <v>3.0716633903097078E-3</v>
      </c>
    </row>
    <row r="102" spans="1:6">
      <c r="A102">
        <f t="shared" si="22"/>
        <v>8.2000000000000059E-2</v>
      </c>
      <c r="B102" s="11">
        <f t="shared" si="23"/>
        <v>1.2362652249980105E-3</v>
      </c>
      <c r="C102" s="11">
        <f t="shared" si="21"/>
        <v>12.362652249980105</v>
      </c>
      <c r="D102" s="11">
        <f t="shared" si="24"/>
        <v>0.1535831695154854</v>
      </c>
      <c r="E102" s="11">
        <f t="shared" si="25"/>
        <v>-2.5162354194955903</v>
      </c>
      <c r="F102" s="11">
        <f t="shared" si="26"/>
        <v>5.5542797081411729E-4</v>
      </c>
    </row>
    <row r="103" spans="1:6">
      <c r="A103">
        <f t="shared" si="22"/>
        <v>8.300000000000006E-2</v>
      </c>
      <c r="B103" s="11">
        <f t="shared" si="23"/>
        <v>1.2368206529688246E-3</v>
      </c>
      <c r="C103" s="11">
        <f t="shared" si="21"/>
        <v>12.368206529688246</v>
      </c>
      <c r="D103" s="11">
        <f t="shared" si="24"/>
        <v>2.7771398540705865E-2</v>
      </c>
      <c r="E103" s="11">
        <f t="shared" si="25"/>
        <v>-2.3959779282289517</v>
      </c>
      <c r="F103" s="11">
        <f t="shared" si="26"/>
        <v>-1.8405499574148344E-3</v>
      </c>
    </row>
    <row r="104" spans="1:6">
      <c r="A104">
        <f t="shared" si="22"/>
        <v>8.4000000000000061E-2</v>
      </c>
      <c r="B104" s="11">
        <f t="shared" si="23"/>
        <v>1.2349801030114098E-3</v>
      </c>
      <c r="C104" s="11">
        <f t="shared" si="21"/>
        <v>12.349801030114097</v>
      </c>
      <c r="D104" s="11">
        <f t="shared" si="24"/>
        <v>-9.2027497870741715E-2</v>
      </c>
      <c r="E104" s="11">
        <f t="shared" si="25"/>
        <v>-2.2577735322433554</v>
      </c>
      <c r="F104" s="11">
        <f t="shared" si="26"/>
        <v>-4.0983234896581899E-3</v>
      </c>
    </row>
    <row r="105" spans="1:6">
      <c r="A105">
        <f t="shared" si="22"/>
        <v>8.5000000000000062E-2</v>
      </c>
      <c r="B105" s="11">
        <f t="shared" si="23"/>
        <v>1.2308817795217517E-3</v>
      </c>
      <c r="C105" s="11">
        <f t="shared" si="21"/>
        <v>12.308817795217516</v>
      </c>
      <c r="D105" s="11">
        <f t="shared" si="24"/>
        <v>-0.2049161744829095</v>
      </c>
      <c r="E105" s="11">
        <f t="shared" si="25"/>
        <v>-2.1039016207346073</v>
      </c>
      <c r="F105" s="11">
        <f t="shared" si="26"/>
        <v>-6.2022251103927978E-3</v>
      </c>
    </row>
    <row r="106" spans="1:6">
      <c r="A106">
        <f t="shared" si="22"/>
        <v>8.6000000000000063E-2</v>
      </c>
      <c r="B106" s="11">
        <f t="shared" si="23"/>
        <v>1.2246795544113588E-3</v>
      </c>
      <c r="C106" s="11">
        <f t="shared" si="21"/>
        <v>12.246795544113589</v>
      </c>
      <c r="D106" s="11">
        <f t="shared" si="24"/>
        <v>-0.31011125551963992</v>
      </c>
      <c r="E106" s="11">
        <f t="shared" si="25"/>
        <v>-1.9366842885939484</v>
      </c>
      <c r="F106" s="11">
        <f t="shared" si="26"/>
        <v>-8.1389093989867461E-3</v>
      </c>
    </row>
    <row r="107" spans="1:6">
      <c r="A107">
        <f t="shared" si="22"/>
        <v>8.7000000000000063E-2</v>
      </c>
      <c r="B107" s="11">
        <f t="shared" si="23"/>
        <v>1.2165406450123722E-3</v>
      </c>
      <c r="C107" s="11">
        <f t="shared" si="21"/>
        <v>12.16540645012372</v>
      </c>
      <c r="D107" s="11">
        <f t="shared" si="24"/>
        <v>-0.40694546994933734</v>
      </c>
      <c r="E107" s="11">
        <f t="shared" si="25"/>
        <v>-1.7584609801743838</v>
      </c>
      <c r="F107" s="11">
        <f t="shared" si="26"/>
        <v>-9.8973703791611304E-3</v>
      </c>
    </row>
    <row r="108" spans="1:6">
      <c r="A108">
        <f t="shared" si="22"/>
        <v>8.8000000000000064E-2</v>
      </c>
      <c r="B108" s="11">
        <f t="shared" si="23"/>
        <v>1.206643274633211E-3</v>
      </c>
      <c r="C108" s="11">
        <f t="shared" si="21"/>
        <v>12.06643274633211</v>
      </c>
      <c r="D108" s="11">
        <f t="shared" si="24"/>
        <v>-0.4948685189580565</v>
      </c>
      <c r="E108" s="11">
        <f t="shared" si="25"/>
        <v>-1.5715642273740524</v>
      </c>
      <c r="F108" s="11">
        <f t="shared" si="26"/>
        <v>-1.1468934606535183E-2</v>
      </c>
    </row>
    <row r="109" spans="1:6">
      <c r="A109">
        <f t="shared" si="22"/>
        <v>8.9000000000000065E-2</v>
      </c>
      <c r="B109" s="11">
        <f t="shared" si="23"/>
        <v>1.1951743400266759E-3</v>
      </c>
      <c r="C109" s="11">
        <f t="shared" si="21"/>
        <v>11.951743400266759</v>
      </c>
      <c r="D109" s="11">
        <f t="shared" si="24"/>
        <v>-0.57344673032675919</v>
      </c>
      <c r="E109" s="11">
        <f t="shared" si="25"/>
        <v>-1.3782966699399992</v>
      </c>
      <c r="F109" s="11">
        <f t="shared" si="26"/>
        <v>-1.2847231276475182E-2</v>
      </c>
    </row>
    <row r="110" spans="1:6">
      <c r="A110">
        <f t="shared" si="22"/>
        <v>9.0000000000000066E-2</v>
      </c>
      <c r="B110" s="11">
        <f t="shared" si="23"/>
        <v>1.1823271087502006E-3</v>
      </c>
      <c r="C110" s="11">
        <f t="shared" si="21"/>
        <v>11.823271087502006</v>
      </c>
      <c r="D110" s="11">
        <f t="shared" si="24"/>
        <v>-0.64236156382375909</v>
      </c>
      <c r="E110" s="11">
        <f t="shared" si="25"/>
        <v>-1.1809095236782472</v>
      </c>
      <c r="F110" s="11">
        <f t="shared" si="26"/>
        <v>-1.4028140800153429E-2</v>
      </c>
    </row>
    <row r="111" spans="1:6">
      <c r="A111">
        <f t="shared" si="22"/>
        <v>9.1000000000000067E-2</v>
      </c>
      <c r="B111" s="11">
        <f t="shared" si="23"/>
        <v>1.1682989679500473E-3</v>
      </c>
      <c r="C111" s="11">
        <f t="shared" si="21"/>
        <v>11.682989679500473</v>
      </c>
      <c r="D111" s="11">
        <f t="shared" si="24"/>
        <v>-0.70140704000767151</v>
      </c>
      <c r="E111" s="11">
        <f t="shared" si="25"/>
        <v>-0.98158263949280133</v>
      </c>
      <c r="F111" s="11">
        <f t="shared" si="26"/>
        <v>-1.500972343964623E-2</v>
      </c>
    </row>
    <row r="112" spans="1:6">
      <c r="A112">
        <f t="shared" si="22"/>
        <v>9.2000000000000068E-2</v>
      </c>
      <c r="B112" s="11">
        <f t="shared" si="23"/>
        <v>1.1532892445104011E-3</v>
      </c>
      <c r="C112" s="11">
        <f t="shared" si="21"/>
        <v>11.532892445104011</v>
      </c>
      <c r="D112" s="11">
        <f t="shared" si="24"/>
        <v>-0.75048617198231149</v>
      </c>
      <c r="E112" s="11">
        <f t="shared" si="25"/>
        <v>-0.78240627312169941</v>
      </c>
      <c r="F112" s="11">
        <f t="shared" si="26"/>
        <v>-1.579212971276793E-2</v>
      </c>
    </row>
    <row r="113" spans="1:6">
      <c r="A113">
        <f t="shared" si="22"/>
        <v>9.3000000000000069E-2</v>
      </c>
      <c r="B113" s="11">
        <f t="shared" si="23"/>
        <v>1.1374971147976331E-3</v>
      </c>
      <c r="C113" s="11">
        <f t="shared" si="21"/>
        <v>11.37497114797633</v>
      </c>
      <c r="D113" s="11">
        <f t="shared" si="24"/>
        <v>-0.78960648563839653</v>
      </c>
      <c r="E113" s="11">
        <f t="shared" si="25"/>
        <v>-0.58536466233793405</v>
      </c>
      <c r="F113" s="11">
        <f t="shared" si="26"/>
        <v>-1.6377494375105862E-2</v>
      </c>
    </row>
    <row r="114" spans="1:6">
      <c r="A114">
        <f t="shared" si="22"/>
        <v>9.400000000000007E-2</v>
      </c>
      <c r="B114" s="11">
        <f t="shared" si="23"/>
        <v>1.1211196204225272E-3</v>
      </c>
      <c r="C114" s="11">
        <f t="shared" si="21"/>
        <v>11.211196204225272</v>
      </c>
      <c r="D114" s="11">
        <f t="shared" si="24"/>
        <v>-0.81887471875529316</v>
      </c>
      <c r="E114" s="11">
        <f t="shared" si="25"/>
        <v>-0.39232148546997969</v>
      </c>
      <c r="F114" s="11">
        <f t="shared" si="26"/>
        <v>-1.6769815860575844E-2</v>
      </c>
    </row>
    <row r="115" spans="1:6">
      <c r="A115">
        <f t="shared" si="22"/>
        <v>9.500000000000007E-2</v>
      </c>
      <c r="B115" s="11">
        <f t="shared" si="23"/>
        <v>1.1043498045619515E-3</v>
      </c>
      <c r="C115" s="11">
        <f t="shared" si="21"/>
        <v>11.043498045619515</v>
      </c>
      <c r="D115" s="11">
        <f t="shared" si="24"/>
        <v>-0.83849079302879215</v>
      </c>
      <c r="E115" s="11">
        <f t="shared" si="25"/>
        <v>-0.20500725259072183</v>
      </c>
      <c r="F115" s="11">
        <f t="shared" si="26"/>
        <v>-1.6974823113166566E-2</v>
      </c>
    </row>
    <row r="116" spans="1:6">
      <c r="A116">
        <f t="shared" si="22"/>
        <v>9.6000000000000071E-2</v>
      </c>
      <c r="B116" s="11">
        <f t="shared" si="23"/>
        <v>1.087374981448785E-3</v>
      </c>
      <c r="C116" s="11">
        <f t="shared" si="21"/>
        <v>10.87374981448785</v>
      </c>
      <c r="D116" s="11">
        <f t="shared" si="24"/>
        <v>-0.84874115565832831</v>
      </c>
      <c r="E116" s="11">
        <f t="shared" si="25"/>
        <v>-2.500865882952219E-2</v>
      </c>
      <c r="F116" s="11">
        <f t="shared" si="26"/>
        <v>-1.6999831771996089E-2</v>
      </c>
    </row>
    <row r="117" spans="1:6">
      <c r="A117">
        <f t="shared" si="22"/>
        <v>9.7000000000000072E-2</v>
      </c>
      <c r="B117" s="11">
        <f t="shared" si="23"/>
        <v>1.0703751496767889E-3</v>
      </c>
      <c r="C117" s="11">
        <f t="shared" si="21"/>
        <v>10.703751496767888</v>
      </c>
      <c r="D117" s="11">
        <f t="shared" si="24"/>
        <v>-0.84999158859980439</v>
      </c>
      <c r="E117" s="11">
        <f t="shared" si="25"/>
        <v>0.14624009183191689</v>
      </c>
      <c r="F117" s="11">
        <f t="shared" si="26"/>
        <v>-1.6853591680164173E-2</v>
      </c>
    </row>
    <row r="118" spans="1:6">
      <c r="A118">
        <f t="shared" si="22"/>
        <v>9.8000000000000073E-2</v>
      </c>
      <c r="B118" s="11">
        <f t="shared" si="23"/>
        <v>1.0535215579966248E-3</v>
      </c>
      <c r="C118" s="11">
        <f t="shared" si="21"/>
        <v>10.535215579966247</v>
      </c>
      <c r="D118" s="11">
        <f t="shared" si="24"/>
        <v>-0.84267958400820864</v>
      </c>
      <c r="E118" s="11">
        <f t="shared" si="25"/>
        <v>0.30746400404196272</v>
      </c>
      <c r="F118" s="11">
        <f t="shared" si="26"/>
        <v>-1.6546127676122211E-2</v>
      </c>
    </row>
    <row r="119" spans="1:6">
      <c r="A119">
        <f t="shared" si="22"/>
        <v>9.9000000000000074E-2</v>
      </c>
      <c r="B119" s="11">
        <f t="shared" si="23"/>
        <v>1.0369754303205026E-3</v>
      </c>
      <c r="C119" s="11">
        <f t="shared" si="21"/>
        <v>10.369754303205026</v>
      </c>
      <c r="D119" s="11">
        <f t="shared" si="24"/>
        <v>-0.82730638380611055</v>
      </c>
      <c r="E119" s="11">
        <f t="shared" si="25"/>
        <v>0.45755208060108465</v>
      </c>
      <c r="F119" s="11">
        <f t="shared" si="26"/>
        <v>-1.6088575595521126E-2</v>
      </c>
    </row>
    <row r="120" spans="1:6">
      <c r="A120">
        <f t="shared" si="22"/>
        <v>0.10000000000000007</v>
      </c>
      <c r="B120" s="11">
        <f t="shared" si="23"/>
        <v>1.0208868547249815E-3</v>
      </c>
      <c r="C120" s="11">
        <f t="shared" si="21"/>
        <v>10.208868547249814</v>
      </c>
      <c r="D120" s="11">
        <f t="shared" si="24"/>
        <v>-0.80442877977605631</v>
      </c>
      <c r="E120" s="11">
        <f t="shared" si="25"/>
        <v>0.59556023252624257</v>
      </c>
      <c r="F120" s="11">
        <f t="shared" si="26"/>
        <v>-1.5493015362994883E-2</v>
      </c>
    </row>
    <row r="121" spans="1:6">
      <c r="A121">
        <f t="shared" si="22"/>
        <v>0.10100000000000008</v>
      </c>
      <c r="B121" s="11">
        <f t="shared" si="23"/>
        <v>1.0053938393619866E-3</v>
      </c>
      <c r="C121" s="11">
        <f t="shared" si="21"/>
        <v>10.053938393619866</v>
      </c>
      <c r="D121" s="11">
        <f t="shared" si="24"/>
        <v>-0.7746507681497441</v>
      </c>
      <c r="E121" s="11">
        <f t="shared" si="25"/>
        <v>0.72071237452987802</v>
      </c>
      <c r="F121" s="11">
        <f t="shared" si="26"/>
        <v>-1.4772302988465005E-2</v>
      </c>
    </row>
    <row r="122" spans="1:6">
      <c r="A122">
        <f t="shared" si="22"/>
        <v>0.10200000000000008</v>
      </c>
      <c r="B122" s="11">
        <f t="shared" si="23"/>
        <v>9.9062153637352168E-4</v>
      </c>
      <c r="C122" s="11">
        <f t="shared" si="21"/>
        <v>9.9062153637352157</v>
      </c>
      <c r="D122" s="11">
        <f t="shared" si="24"/>
        <v>-0.73861514942325024</v>
      </c>
      <c r="E122" s="11">
        <f t="shared" si="25"/>
        <v>0.8323997856880343</v>
      </c>
      <c r="F122" s="11">
        <f t="shared" si="26"/>
        <v>-1.3939903202776971E-2</v>
      </c>
    </row>
    <row r="123" spans="1:6">
      <c r="A123">
        <f t="shared" si="22"/>
        <v>0.10300000000000008</v>
      </c>
      <c r="B123" s="11">
        <f t="shared" si="23"/>
        <v>9.7668163317074464E-4</v>
      </c>
      <c r="C123" s="11">
        <f t="shared" si="21"/>
        <v>9.7668163317074459</v>
      </c>
      <c r="D123" s="11">
        <f t="shared" si="24"/>
        <v>-0.69699516013884855</v>
      </c>
      <c r="E123" s="11">
        <f t="shared" si="25"/>
        <v>0.9301788284314032</v>
      </c>
      <c r="F123" s="11">
        <f t="shared" si="26"/>
        <v>-1.3009724374345567E-2</v>
      </c>
    </row>
    <row r="124" spans="1:6">
      <c r="A124">
        <f t="shared" si="22"/>
        <v>0.10400000000000008</v>
      </c>
      <c r="B124" s="11">
        <f t="shared" si="23"/>
        <v>9.6367190879639907E-4</v>
      </c>
      <c r="C124" s="11">
        <f t="shared" si="21"/>
        <v>9.636719087963991</v>
      </c>
      <c r="D124" s="11">
        <f t="shared" si="24"/>
        <v>-0.6504862187172783</v>
      </c>
      <c r="E124" s="11">
        <f t="shared" si="25"/>
        <v>1.0137671307532869</v>
      </c>
      <c r="F124" s="11">
        <f t="shared" si="26"/>
        <v>-1.199595724359228E-2</v>
      </c>
    </row>
    <row r="125" spans="1:6">
      <c r="A125">
        <f t="shared" si="22"/>
        <v>0.10500000000000008</v>
      </c>
      <c r="B125" s="11">
        <f t="shared" si="23"/>
        <v>9.5167595155280674E-4</v>
      </c>
      <c r="C125" s="11">
        <f t="shared" si="21"/>
        <v>9.5167595155280669</v>
      </c>
      <c r="D125" s="11">
        <f t="shared" si="24"/>
        <v>-0.59979786217961395</v>
      </c>
      <c r="E125" s="11">
        <f t="shared" si="25"/>
        <v>1.0830383466515467</v>
      </c>
      <c r="F125" s="11">
        <f t="shared" si="26"/>
        <v>-1.0912918896940732E-2</v>
      </c>
    </row>
    <row r="126" spans="1:6">
      <c r="A126">
        <f t="shared" si="22"/>
        <v>0.10600000000000008</v>
      </c>
      <c r="B126" s="11">
        <f t="shared" si="23"/>
        <v>9.4076303265586603E-4</v>
      </c>
      <c r="C126" s="11">
        <f t="shared" si="21"/>
        <v>9.4076303265586603</v>
      </c>
      <c r="D126" s="11">
        <f t="shared" si="24"/>
        <v>-0.54564594484703666</v>
      </c>
      <c r="E126" s="11">
        <f t="shared" si="25"/>
        <v>1.1380156182883763</v>
      </c>
      <c r="F126" s="11">
        <f t="shared" si="26"/>
        <v>-9.7749032786523561E-3</v>
      </c>
    </row>
    <row r="127" spans="1:6">
      <c r="A127">
        <f t="shared" si="22"/>
        <v>0.10700000000000008</v>
      </c>
      <c r="B127" s="11">
        <f t="shared" si="23"/>
        <v>9.3098812937721369E-4</v>
      </c>
      <c r="C127" s="11">
        <f t="shared" si="21"/>
        <v>9.3098812937721362</v>
      </c>
      <c r="D127" s="11">
        <f t="shared" si="24"/>
        <v>-0.4887451639326178</v>
      </c>
      <c r="E127" s="11">
        <f t="shared" si="25"/>
        <v>1.1788638701604821</v>
      </c>
      <c r="F127" s="11">
        <f t="shared" si="26"/>
        <v>-8.5960394084918738E-3</v>
      </c>
    </row>
    <row r="128" spans="1:6">
      <c r="A128">
        <f t="shared" si="22"/>
        <v>0.10800000000000008</v>
      </c>
      <c r="B128" s="11">
        <f t="shared" si="23"/>
        <v>9.2239208996872178E-4</v>
      </c>
      <c r="C128" s="11">
        <f t="shared" si="21"/>
        <v>9.2239208996872168</v>
      </c>
      <c r="D128" s="11">
        <f t="shared" si="24"/>
        <v>-0.42980197042459367</v>
      </c>
      <c r="E128" s="11">
        <f t="shared" si="25"/>
        <v>1.2058810707373766</v>
      </c>
      <c r="F128" s="11">
        <f t="shared" si="26"/>
        <v>-7.3901583377544971E-3</v>
      </c>
    </row>
    <row r="129" spans="1:6">
      <c r="A129">
        <f t="shared" si="22"/>
        <v>0.10900000000000008</v>
      </c>
      <c r="B129" s="11">
        <f t="shared" si="23"/>
        <v>9.1500193163096728E-4</v>
      </c>
      <c r="C129" s="11">
        <f t="shared" si="21"/>
        <v>9.1500193163096721</v>
      </c>
      <c r="D129" s="11">
        <f t="shared" si="24"/>
        <v>-0.36950791688772483</v>
      </c>
      <c r="E129" s="11">
        <f t="shared" si="25"/>
        <v>1.2194886005780532</v>
      </c>
      <c r="F129" s="11">
        <f t="shared" si="26"/>
        <v>-6.1706697371764442E-3</v>
      </c>
    </row>
    <row r="130" spans="1:6">
      <c r="A130">
        <f t="shared" si="22"/>
        <v>0.11000000000000008</v>
      </c>
      <c r="B130" s="11">
        <f t="shared" si="23"/>
        <v>9.0883126189379086E-4</v>
      </c>
      <c r="C130" s="11">
        <f t="shared" si="21"/>
        <v>9.0883126189379073</v>
      </c>
      <c r="D130" s="11">
        <f t="shared" si="24"/>
        <v>-0.3085334868588222</v>
      </c>
      <c r="E130" s="11">
        <f t="shared" si="25"/>
        <v>1.220220867920915</v>
      </c>
      <c r="F130" s="11">
        <f t="shared" si="26"/>
        <v>-4.9504488692555292E-3</v>
      </c>
    </row>
    <row r="131" spans="1:6">
      <c r="A131">
        <f t="shared" si="22"/>
        <v>0.11100000000000008</v>
      </c>
      <c r="B131" s="11">
        <f t="shared" si="23"/>
        <v>9.0388081302453531E-4</v>
      </c>
      <c r="C131" s="11">
        <f t="shared" si="21"/>
        <v>9.0388081302453518</v>
      </c>
      <c r="D131" s="11">
        <f t="shared" si="24"/>
        <v>-0.24752244346277646</v>
      </c>
      <c r="E131" s="11">
        <f t="shared" si="25"/>
        <v>1.2087143132174241</v>
      </c>
      <c r="F131" s="11">
        <f t="shared" si="26"/>
        <v>-3.7417345560381053E-3</v>
      </c>
    </row>
    <row r="132" spans="1:6">
      <c r="A132">
        <f t="shared" si="22"/>
        <v>0.11200000000000009</v>
      </c>
      <c r="B132" s="11">
        <f t="shared" si="23"/>
        <v>9.0013907846849721E-4</v>
      </c>
      <c r="C132" s="11">
        <f t="shared" si="21"/>
        <v>9.0013907846849719</v>
      </c>
      <c r="D132" s="11">
        <f t="shared" si="24"/>
        <v>-0.18708672780190527</v>
      </c>
      <c r="E132" s="11">
        <f t="shared" si="25"/>
        <v>1.1856959431169329</v>
      </c>
      <c r="F132" s="11">
        <f t="shared" si="26"/>
        <v>-2.5560386129211722E-3</v>
      </c>
    </row>
    <row r="133" spans="1:6">
      <c r="A133">
        <f t="shared" si="22"/>
        <v>0.11300000000000009</v>
      </c>
      <c r="B133" s="11">
        <f t="shared" si="23"/>
        <v>8.9758303985557606E-4</v>
      </c>
      <c r="C133" s="11">
        <f t="shared" si="21"/>
        <v>8.975830398555761</v>
      </c>
      <c r="D133" s="11">
        <f t="shared" si="24"/>
        <v>-0.1278019306460586</v>
      </c>
      <c r="E133" s="11">
        <f t="shared" si="25"/>
        <v>1.1519715320902968</v>
      </c>
      <c r="F133" s="11">
        <f t="shared" si="26"/>
        <v>-1.4040670808308754E-3</v>
      </c>
    </row>
    <row r="134" spans="1:6">
      <c r="A134">
        <f t="shared" si="22"/>
        <v>0.11400000000000009</v>
      </c>
      <c r="B134" s="11">
        <f t="shared" si="23"/>
        <v>8.9617897277474517E-4</v>
      </c>
      <c r="C134" s="11">
        <f t="shared" si="21"/>
        <v>8.9617897277474512</v>
      </c>
      <c r="D134" s="11">
        <f t="shared" si="24"/>
        <v>-7.0203354041543764E-2</v>
      </c>
      <c r="E134" s="11">
        <f t="shared" si="25"/>
        <v>1.1084136262940927</v>
      </c>
      <c r="F134" s="11">
        <f t="shared" si="26"/>
        <v>-2.9565345453678267E-4</v>
      </c>
    </row>
    <row r="135" spans="1:6">
      <c r="A135">
        <f t="shared" si="22"/>
        <v>0.11500000000000009</v>
      </c>
      <c r="B135" s="11">
        <f t="shared" si="23"/>
        <v>8.9588331932020839E-4</v>
      </c>
      <c r="C135" s="11">
        <f t="shared" si="21"/>
        <v>8.9588331932020839</v>
      </c>
      <c r="D135" s="11">
        <f t="shared" si="24"/>
        <v>-1.4782672726839134E-2</v>
      </c>
      <c r="E135" s="11">
        <f t="shared" si="25"/>
        <v>1.0559494795247559</v>
      </c>
      <c r="F135" s="11">
        <f t="shared" si="26"/>
        <v>7.6029602498797321E-4</v>
      </c>
    </row>
    <row r="136" spans="1:6">
      <c r="A136">
        <f t="shared" si="22"/>
        <v>0.11600000000000009</v>
      </c>
      <c r="B136" s="11">
        <f t="shared" si="23"/>
        <v>8.9664361534519637E-4</v>
      </c>
      <c r="C136" s="11">
        <f t="shared" si="21"/>
        <v>8.9664361534519639</v>
      </c>
      <c r="D136" s="11">
        <f t="shared" si="24"/>
        <v>3.8014801249398662E-2</v>
      </c>
      <c r="E136" s="11">
        <f t="shared" si="25"/>
        <v>0.99554904529863819</v>
      </c>
      <c r="F136" s="11">
        <f t="shared" si="26"/>
        <v>1.7558450702866114E-3</v>
      </c>
    </row>
    <row r="137" spans="1:6">
      <c r="A137">
        <f t="shared" si="22"/>
        <v>0.11700000000000009</v>
      </c>
      <c r="B137" s="11">
        <f t="shared" si="23"/>
        <v>8.98399460415483E-4</v>
      </c>
      <c r="C137" s="11">
        <f t="shared" si="21"/>
        <v>8.9839946041548302</v>
      </c>
      <c r="D137" s="11">
        <f t="shared" si="24"/>
        <v>8.7792253514330565E-2</v>
      </c>
      <c r="E137" s="11">
        <f t="shared" si="25"/>
        <v>0.92821314233083996</v>
      </c>
      <c r="F137" s="11">
        <f t="shared" si="26"/>
        <v>2.6840582126174514E-3</v>
      </c>
    </row>
    <row r="138" spans="1:6">
      <c r="A138">
        <f t="shared" si="22"/>
        <v>0.11800000000000009</v>
      </c>
      <c r="B138" s="11">
        <f t="shared" si="23"/>
        <v>9.0108351862810043E-4</v>
      </c>
      <c r="C138" s="11">
        <f t="shared" si="21"/>
        <v>9.0108351862810032</v>
      </c>
      <c r="D138" s="11">
        <f t="shared" si="24"/>
        <v>0.13420291063087258</v>
      </c>
      <c r="E138" s="11">
        <f t="shared" si="25"/>
        <v>0.85496190308812459</v>
      </c>
      <c r="F138" s="11">
        <f t="shared" si="26"/>
        <v>3.5390201157055761E-3</v>
      </c>
    </row>
    <row r="139" spans="1:6">
      <c r="A139">
        <f t="shared" si="22"/>
        <v>0.11900000000000009</v>
      </c>
      <c r="B139" s="11">
        <f t="shared" si="23"/>
        <v>9.0462253874380597E-4</v>
      </c>
      <c r="C139" s="11">
        <f t="shared" si="21"/>
        <v>9.04622538743806</v>
      </c>
      <c r="D139" s="11">
        <f t="shared" si="24"/>
        <v>0.17695100578527881</v>
      </c>
      <c r="E139" s="11">
        <f t="shared" si="25"/>
        <v>0.77682360677666118</v>
      </c>
      <c r="F139" s="11">
        <f t="shared" si="26"/>
        <v>4.315843722482237E-3</v>
      </c>
    </row>
    <row r="140" spans="1:6">
      <c r="A140">
        <f t="shared" si="22"/>
        <v>0.12000000000000009</v>
      </c>
      <c r="B140" s="11">
        <f t="shared" si="23"/>
        <v>9.0893838246628822E-4</v>
      </c>
      <c r="C140" s="11">
        <f t="shared" si="21"/>
        <v>9.0893838246628818</v>
      </c>
      <c r="D140" s="11">
        <f t="shared" si="24"/>
        <v>0.21579218612411186</v>
      </c>
      <c r="E140" s="11">
        <f t="shared" si="25"/>
        <v>0.69482398921300614</v>
      </c>
      <c r="F140" s="11">
        <f t="shared" si="26"/>
        <v>5.0106677116952434E-3</v>
      </c>
    </row>
    <row r="141" spans="1:6">
      <c r="A141">
        <f t="shared" si="22"/>
        <v>0.12100000000000009</v>
      </c>
      <c r="B141" s="11">
        <f t="shared" si="23"/>
        <v>9.1394905017798346E-4</v>
      </c>
      <c r="C141" s="11">
        <f t="shared" si="21"/>
        <v>9.139490501779834</v>
      </c>
      <c r="D141" s="11">
        <f t="shared" si="24"/>
        <v>0.25053338558476218</v>
      </c>
      <c r="E141" s="11">
        <f t="shared" si="25"/>
        <v>0.60997611263540463</v>
      </c>
      <c r="F141" s="11">
        <f t="shared" si="26"/>
        <v>5.6206438243306478E-3</v>
      </c>
    </row>
    <row r="142" spans="1:6">
      <c r="A142">
        <f t="shared" si="22"/>
        <v>0.12200000000000009</v>
      </c>
      <c r="B142" s="11">
        <f t="shared" si="23"/>
        <v>9.1956969400231413E-4</v>
      </c>
      <c r="C142" s="11">
        <f t="shared" si="21"/>
        <v>9.1956969400231401</v>
      </c>
      <c r="D142" s="11">
        <f t="shared" si="24"/>
        <v>0.28103219121653239</v>
      </c>
      <c r="E142" s="11">
        <f t="shared" si="25"/>
        <v>0.5232708687603278</v>
      </c>
      <c r="F142" s="11">
        <f t="shared" si="26"/>
        <v>6.1439146930909756E-3</v>
      </c>
    </row>
    <row r="143" spans="1:6">
      <c r="A143">
        <f t="shared" si="22"/>
        <v>0.1230000000000001</v>
      </c>
      <c r="B143" s="11">
        <f t="shared" si="23"/>
        <v>9.2571360869540516E-4</v>
      </c>
      <c r="C143" s="11">
        <f t="shared" si="21"/>
        <v>9.257136086954052</v>
      </c>
      <c r="D143" s="11">
        <f t="shared" si="24"/>
        <v>0.3071957346545488</v>
      </c>
      <c r="E143" s="11">
        <f t="shared" si="25"/>
        <v>0.43566817839139915</v>
      </c>
      <c r="F143" s="11">
        <f t="shared" si="26"/>
        <v>6.5795828714823746E-3</v>
      </c>
    </row>
    <row r="144" spans="1:6">
      <c r="A144">
        <f t="shared" si="22"/>
        <v>0.1240000000000001</v>
      </c>
      <c r="B144" s="11">
        <f t="shared" si="23"/>
        <v>9.3229319156688752E-4</v>
      </c>
      <c r="C144" s="11">
        <f t="shared" si="21"/>
        <v>9.3229319156688746</v>
      </c>
      <c r="D144" s="11">
        <f t="shared" si="24"/>
        <v>0.32897914357411873</v>
      </c>
      <c r="E144" s="11">
        <f t="shared" si="25"/>
        <v>0.34808894075700714</v>
      </c>
      <c r="F144" s="11">
        <f t="shared" si="26"/>
        <v>6.9276718122393815E-3</v>
      </c>
    </row>
    <row r="145" spans="1:6">
      <c r="A145">
        <f t="shared" si="22"/>
        <v>0.12500000000000008</v>
      </c>
      <c r="B145" s="11">
        <f t="shared" si="23"/>
        <v>9.3922086337912692E-4</v>
      </c>
      <c r="C145" s="11">
        <f t="shared" si="21"/>
        <v>9.3922086337912685</v>
      </c>
      <c r="D145" s="11">
        <f t="shared" si="24"/>
        <v>0.34638359061196905</v>
      </c>
      <c r="E145" s="11">
        <f t="shared" si="25"/>
        <v>0.26140777559676209</v>
      </c>
      <c r="F145" s="11">
        <f t="shared" si="26"/>
        <v>7.1890795878361436E-3</v>
      </c>
    </row>
    <row r="146" spans="1:6">
      <c r="A146">
        <f t="shared" si="22"/>
        <v>0.12600000000000008</v>
      </c>
      <c r="B146" s="11">
        <f t="shared" si="23"/>
        <v>9.4640994296696303E-4</v>
      </c>
      <c r="C146" s="11">
        <f t="shared" si="21"/>
        <v>9.4640994296696306</v>
      </c>
      <c r="D146" s="11">
        <f t="shared" si="24"/>
        <v>0.35945397939180718</v>
      </c>
      <c r="E146" s="11">
        <f t="shared" si="25"/>
        <v>0.17644659093856241</v>
      </c>
      <c r="F146" s="11">
        <f t="shared" si="26"/>
        <v>7.3655261787747058E-3</v>
      </c>
    </row>
    <row r="147" spans="1:6">
      <c r="A147">
        <f t="shared" si="22"/>
        <v>0.12700000000000009</v>
      </c>
      <c r="B147" s="11">
        <f t="shared" si="23"/>
        <v>9.5377546914573769E-4</v>
      </c>
      <c r="C147" s="11">
        <f t="shared" si="21"/>
        <v>9.5377546914573763</v>
      </c>
      <c r="D147" s="11">
        <f t="shared" si="24"/>
        <v>0.36827630893873531</v>
      </c>
      <c r="E147" s="11">
        <f t="shared" si="25"/>
        <v>9.3968999603887937E-2</v>
      </c>
      <c r="F147" s="11">
        <f t="shared" si="26"/>
        <v>7.459495178378594E-3</v>
      </c>
    </row>
    <row r="148" spans="1:6">
      <c r="A148">
        <f t="shared" si="22"/>
        <v>0.12800000000000009</v>
      </c>
      <c r="B148" s="11">
        <f t="shared" si="23"/>
        <v>9.6123496432411627E-4</v>
      </c>
      <c r="C148" s="11">
        <f t="shared" si="21"/>
        <v>9.6123496432411617</v>
      </c>
      <c r="D148" s="11">
        <f t="shared" si="24"/>
        <v>0.37297475891892973</v>
      </c>
      <c r="E148" s="11">
        <f t="shared" si="25"/>
        <v>1.4675597839907795E-2</v>
      </c>
      <c r="F148" s="11">
        <f t="shared" si="26"/>
        <v>7.4741707762185014E-3</v>
      </c>
    </row>
    <row r="149" spans="1:6">
      <c r="A149">
        <f t="shared" si="22"/>
        <v>0.12900000000000009</v>
      </c>
      <c r="B149" s="11">
        <f t="shared" si="23"/>
        <v>9.6870913510033478E-4</v>
      </c>
      <c r="C149" s="11">
        <f t="shared" si="21"/>
        <v>9.6870913510033478</v>
      </c>
      <c r="D149" s="11">
        <f t="shared" si="24"/>
        <v>0.37370853881092508</v>
      </c>
      <c r="E149" s="11">
        <f t="shared" si="25"/>
        <v>-6.07998898142732E-2</v>
      </c>
      <c r="F149" s="11">
        <f t="shared" si="26"/>
        <v>7.4133708864042285E-3</v>
      </c>
    </row>
    <row r="150" spans="1:6">
      <c r="A150">
        <f t="shared" si="22"/>
        <v>0.13000000000000009</v>
      </c>
      <c r="B150" s="11">
        <f t="shared" si="23"/>
        <v>9.76122505986739E-4</v>
      </c>
      <c r="C150" s="11">
        <f t="shared" si="21"/>
        <v>9.7612250598673889</v>
      </c>
      <c r="D150" s="11">
        <f t="shared" si="24"/>
        <v>0.3706685443202114</v>
      </c>
      <c r="E150" s="11">
        <f t="shared" si="25"/>
        <v>-0.1318936041876011</v>
      </c>
      <c r="F150" s="11">
        <f t="shared" si="26"/>
        <v>7.2814772822166274E-3</v>
      </c>
    </row>
    <row r="151" spans="1:6">
      <c r="A151">
        <f t="shared" si="22"/>
        <v>0.13100000000000009</v>
      </c>
      <c r="B151" s="11">
        <f t="shared" si="23"/>
        <v>9.8340398326895572E-4</v>
      </c>
      <c r="C151" s="11">
        <f t="shared" si="21"/>
        <v>9.8340398326895571</v>
      </c>
      <c r="D151" s="11">
        <f t="shared" si="24"/>
        <v>0.36407386411083137</v>
      </c>
      <c r="E151" s="11">
        <f t="shared" si="25"/>
        <v>-0.19811369680038915</v>
      </c>
      <c r="F151" s="11">
        <f t="shared" si="26"/>
        <v>7.0833635854162386E-3</v>
      </c>
    </row>
    <row r="152" spans="1:6">
      <c r="A152">
        <f t="shared" si="22"/>
        <v>0.13200000000000009</v>
      </c>
      <c r="B152" s="11">
        <f t="shared" si="23"/>
        <v>9.9048734685437201E-4</v>
      </c>
      <c r="C152" s="11">
        <f t="shared" si="21"/>
        <v>9.9048734685437196</v>
      </c>
      <c r="D152" s="11">
        <f t="shared" si="24"/>
        <v>0.3541681792708119</v>
      </c>
      <c r="E152" s="11">
        <f t="shared" si="25"/>
        <v>-0.25904164781453076</v>
      </c>
      <c r="F152" s="11">
        <f t="shared" si="26"/>
        <v>6.8243219376017076E-3</v>
      </c>
    </row>
    <row r="153" spans="1:6">
      <c r="A153">
        <f t="shared" si="22"/>
        <v>0.13300000000000009</v>
      </c>
      <c r="B153" s="11">
        <f t="shared" si="23"/>
        <v>9.973116687919737E-4</v>
      </c>
      <c r="C153" s="11">
        <f t="shared" ref="C153:C216" si="27">B153/$D$5</f>
        <v>9.9731166879197364</v>
      </c>
      <c r="D153" s="11">
        <f t="shared" si="24"/>
        <v>0.34121609688008536</v>
      </c>
      <c r="E153" s="11">
        <f t="shared" si="25"/>
        <v>-0.31433278479982185</v>
      </c>
      <c r="F153" s="11">
        <f t="shared" si="26"/>
        <v>6.5099891528018856E-3</v>
      </c>
    </row>
    <row r="154" spans="1:6">
      <c r="A154">
        <f t="shared" si="22"/>
        <v>0.13400000000000009</v>
      </c>
      <c r="B154" s="11">
        <f t="shared" si="23"/>
        <v>1.0038216579447755E-3</v>
      </c>
      <c r="C154" s="11">
        <f t="shared" si="27"/>
        <v>10.038216579447754</v>
      </c>
      <c r="D154" s="11">
        <f t="shared" si="24"/>
        <v>0.3254994576400943</v>
      </c>
      <c r="E154" s="11">
        <f t="shared" si="25"/>
        <v>-0.36371603708784761</v>
      </c>
      <c r="F154" s="11">
        <f t="shared" si="26"/>
        <v>6.146273115714038E-3</v>
      </c>
    </row>
    <row r="155" spans="1:6">
      <c r="A155">
        <f t="shared" si="22"/>
        <v>0.13500000000000009</v>
      </c>
      <c r="B155" s="11">
        <f t="shared" si="23"/>
        <v>1.0099679310604896E-3</v>
      </c>
      <c r="C155" s="11">
        <f t="shared" si="27"/>
        <v>10.099679310604897</v>
      </c>
      <c r="D155" s="11">
        <f t="shared" si="24"/>
        <v>0.30731365578570191</v>
      </c>
      <c r="E155" s="11">
        <f t="shared" si="25"/>
        <v>-0.40699296639059845</v>
      </c>
      <c r="F155" s="11">
        <f t="shared" si="26"/>
        <v>5.7392801493234393E-3</v>
      </c>
    </row>
    <row r="156" spans="1:6">
      <c r="A156">
        <f t="shared" si="22"/>
        <v>0.13600000000000009</v>
      </c>
      <c r="B156" s="11">
        <f t="shared" si="23"/>
        <v>1.0157072112098131E-3</v>
      </c>
      <c r="C156" s="11">
        <f t="shared" si="27"/>
        <v>10.157072112098131</v>
      </c>
      <c r="D156" s="11">
        <f t="shared" si="24"/>
        <v>0.28696400746617196</v>
      </c>
      <c r="E156" s="11">
        <f t="shared" si="25"/>
        <v>-0.44403611956430389</v>
      </c>
      <c r="F156" s="11">
        <f t="shared" si="26"/>
        <v>5.2952440297591354E-3</v>
      </c>
    </row>
    <row r="157" spans="1:6">
      <c r="A157">
        <f t="shared" si="22"/>
        <v>0.13700000000000009</v>
      </c>
      <c r="B157" s="11">
        <f t="shared" si="23"/>
        <v>1.0210024552395722E-3</v>
      </c>
      <c r="C157" s="11">
        <f t="shared" si="27"/>
        <v>10.210024552395721</v>
      </c>
      <c r="D157" s="11">
        <f t="shared" si="24"/>
        <v>0.26476220148795676</v>
      </c>
      <c r="E157" s="11">
        <f t="shared" si="25"/>
        <v>-0.47478675388367719</v>
      </c>
      <c r="F157" s="11">
        <f t="shared" si="26"/>
        <v>4.8204572758754581E-3</v>
      </c>
    </row>
    <row r="158" spans="1:6">
      <c r="A158">
        <f t="shared" si="22"/>
        <v>0.13800000000000009</v>
      </c>
      <c r="B158" s="11">
        <f t="shared" si="23"/>
        <v>1.0258229125154476E-3</v>
      </c>
      <c r="C158" s="11">
        <f t="shared" si="27"/>
        <v>10.258229125154475</v>
      </c>
      <c r="D158" s="11">
        <f t="shared" si="24"/>
        <v>0.24102286379377291</v>
      </c>
      <c r="E158" s="11">
        <f t="shared" si="25"/>
        <v>-0.49925198894824874</v>
      </c>
      <c r="F158" s="11">
        <f t="shared" si="26"/>
        <v>4.3212052869272093E-3</v>
      </c>
    </row>
    <row r="159" spans="1:6">
      <c r="A159">
        <f t="shared" si="22"/>
        <v>0.1390000000000001</v>
      </c>
      <c r="B159" s="11">
        <f t="shared" si="23"/>
        <v>1.0301441178023748E-3</v>
      </c>
      <c r="C159" s="11">
        <f t="shared" si="27"/>
        <v>10.301441178023747</v>
      </c>
      <c r="D159" s="11">
        <f t="shared" si="24"/>
        <v>0.21606026434636047</v>
      </c>
      <c r="E159" s="11">
        <f t="shared" si="25"/>
        <v>-0.51750144237010787</v>
      </c>
      <c r="F159" s="11">
        <f t="shared" si="26"/>
        <v>3.8037038445571016E-3</v>
      </c>
    </row>
    <row r="160" spans="1:6">
      <c r="A160">
        <f t="shared" si="22"/>
        <v>0.1400000000000001</v>
      </c>
      <c r="B160" s="11">
        <f t="shared" si="23"/>
        <v>1.0339478216469318E-3</v>
      </c>
      <c r="C160" s="11">
        <f t="shared" si="27"/>
        <v>10.339478216469317</v>
      </c>
      <c r="D160" s="11">
        <f t="shared" si="24"/>
        <v>0.19018519222785507</v>
      </c>
      <c r="E160" s="11">
        <f t="shared" si="25"/>
        <v>-0.52966340869717143</v>
      </c>
      <c r="F160" s="11">
        <f t="shared" si="26"/>
        <v>3.2740404358599304E-3</v>
      </c>
    </row>
    <row r="161" spans="1:6">
      <c r="A161">
        <f t="shared" si="22"/>
        <v>0.1410000000000001</v>
      </c>
      <c r="B161" s="11">
        <f t="shared" si="23"/>
        <v>1.0372218620827917E-3</v>
      </c>
      <c r="C161" s="11">
        <f t="shared" si="27"/>
        <v>10.372218620827917</v>
      </c>
      <c r="D161" s="11">
        <f t="shared" si="24"/>
        <v>0.16370202179299653</v>
      </c>
      <c r="E161" s="11">
        <f t="shared" si="25"/>
        <v>-0.53592064262091377</v>
      </c>
      <c r="F161" s="11">
        <f t="shared" si="26"/>
        <v>2.7381197932390168E-3</v>
      </c>
    </row>
    <row r="162" spans="1:6">
      <c r="A162">
        <f t="shared" si="22"/>
        <v>0.1420000000000001</v>
      </c>
      <c r="B162" s="11">
        <f t="shared" si="23"/>
        <v>1.0399599818760308E-3</v>
      </c>
      <c r="C162" s="11">
        <f t="shared" si="27"/>
        <v>10.399599818760308</v>
      </c>
      <c r="D162" s="11">
        <f t="shared" si="24"/>
        <v>0.13690598966195083</v>
      </c>
      <c r="E162" s="11">
        <f t="shared" si="25"/>
        <v>-0.53650580842225892</v>
      </c>
      <c r="F162" s="11">
        <f t="shared" si="26"/>
        <v>2.2016139848167579E-3</v>
      </c>
    </row>
    <row r="163" spans="1:6">
      <c r="A163">
        <f t="shared" si="22"/>
        <v>0.1430000000000001</v>
      </c>
      <c r="B163" s="11">
        <f t="shared" si="23"/>
        <v>1.0421615958608476E-3</v>
      </c>
      <c r="C163" s="11">
        <f t="shared" si="27"/>
        <v>10.421615958608475</v>
      </c>
      <c r="D163" s="11">
        <f t="shared" si="24"/>
        <v>0.1100806992408379</v>
      </c>
      <c r="E163" s="11">
        <f t="shared" si="25"/>
        <v>-0.53169665784931297</v>
      </c>
      <c r="F163" s="11">
        <f t="shared" si="26"/>
        <v>1.6699173269674448E-3</v>
      </c>
    </row>
    <row r="164" spans="1:6">
      <c r="A164">
        <f t="shared" ref="A164:A220" si="28">A163+$D$7</f>
        <v>0.1440000000000001</v>
      </c>
      <c r="B164" s="11">
        <f t="shared" ref="B164:B220" si="29">B163+F163*$D$7</f>
        <v>1.043831513187815E-3</v>
      </c>
      <c r="C164" s="11">
        <f t="shared" si="27"/>
        <v>10.438315131878149</v>
      </c>
      <c r="D164" s="11">
        <f t="shared" ref="D164:D220" si="30">$D$6*F163</f>
        <v>8.3495866348372236E-2</v>
      </c>
      <c r="E164" s="11">
        <f t="shared" ref="E164:E220" si="31">$D$10-D164-C164</f>
        <v>-0.52181099822652044</v>
      </c>
      <c r="F164" s="11">
        <f t="shared" ref="F164:F220" si="32">F163+(E164/$D$4)*$D$7</f>
        <v>1.1481063287409243E-3</v>
      </c>
    </row>
    <row r="165" spans="1:6">
      <c r="A165">
        <f t="shared" si="28"/>
        <v>0.1450000000000001</v>
      </c>
      <c r="B165" s="11">
        <f t="shared" si="29"/>
        <v>1.044979619516556E-3</v>
      </c>
      <c r="C165" s="11">
        <f t="shared" si="27"/>
        <v>10.449796195165559</v>
      </c>
      <c r="D165" s="11">
        <f t="shared" si="30"/>
        <v>5.7405316437046217E-2</v>
      </c>
      <c r="E165" s="11">
        <f t="shared" si="31"/>
        <v>-0.50720151160260585</v>
      </c>
      <c r="F165" s="11">
        <f t="shared" si="32"/>
        <v>6.4090481713831846E-4</v>
      </c>
    </row>
    <row r="166" spans="1:6">
      <c r="A166">
        <f t="shared" si="28"/>
        <v>0.1460000000000001</v>
      </c>
      <c r="B166" s="11">
        <f t="shared" si="29"/>
        <v>1.0456205243336944E-3</v>
      </c>
      <c r="C166" s="11">
        <f t="shared" si="27"/>
        <v>10.456205243336944</v>
      </c>
      <c r="D166" s="11">
        <f t="shared" si="30"/>
        <v>3.2045240856915923E-2</v>
      </c>
      <c r="E166" s="11">
        <f t="shared" si="31"/>
        <v>-0.48825048419386086</v>
      </c>
      <c r="F166" s="11">
        <f t="shared" si="32"/>
        <v>1.526543329444576E-4</v>
      </c>
    </row>
    <row r="167" spans="1:6">
      <c r="A167">
        <f t="shared" si="28"/>
        <v>0.1470000000000001</v>
      </c>
      <c r="B167" s="11">
        <f t="shared" si="29"/>
        <v>1.0457731786666388E-3</v>
      </c>
      <c r="C167" s="11">
        <f t="shared" si="27"/>
        <v>10.457731786666388</v>
      </c>
      <c r="D167" s="11">
        <f t="shared" si="30"/>
        <v>7.6327166472228798E-3</v>
      </c>
      <c r="E167" s="11">
        <f t="shared" si="31"/>
        <v>-0.46536450331361046</v>
      </c>
      <c r="F167" s="11">
        <f t="shared" si="32"/>
        <v>-3.1271017036915287E-4</v>
      </c>
    </row>
    <row r="168" spans="1:6">
      <c r="A168">
        <f t="shared" si="28"/>
        <v>0.1480000000000001</v>
      </c>
      <c r="B168" s="11">
        <f t="shared" si="29"/>
        <v>1.0454604684962698E-3</v>
      </c>
      <c r="C168" s="11">
        <f t="shared" si="27"/>
        <v>10.454604684962698</v>
      </c>
      <c r="D168" s="11">
        <f t="shared" si="30"/>
        <v>-1.5635508518457644E-2</v>
      </c>
      <c r="E168" s="11">
        <f t="shared" si="31"/>
        <v>-0.43896917644424072</v>
      </c>
      <c r="F168" s="11">
        <f t="shared" si="32"/>
        <v>-7.5167934681339365E-4</v>
      </c>
    </row>
    <row r="169" spans="1:6">
      <c r="A169">
        <f t="shared" si="28"/>
        <v>0.1490000000000001</v>
      </c>
      <c r="B169" s="11">
        <f t="shared" si="29"/>
        <v>1.0447087891494564E-3</v>
      </c>
      <c r="C169" s="11">
        <f t="shared" si="27"/>
        <v>10.447087891494563</v>
      </c>
      <c r="D169" s="11">
        <f t="shared" si="30"/>
        <v>-3.7583967340669683E-2</v>
      </c>
      <c r="E169" s="11">
        <f t="shared" si="31"/>
        <v>-0.40950392415389381</v>
      </c>
      <c r="F169" s="11">
        <f t="shared" si="32"/>
        <v>-1.1611832709672873E-3</v>
      </c>
    </row>
    <row r="170" spans="1:6">
      <c r="A170">
        <f t="shared" si="28"/>
        <v>0.15000000000000011</v>
      </c>
      <c r="B170" s="11">
        <f t="shared" si="29"/>
        <v>1.043547605878489E-3</v>
      </c>
      <c r="C170" s="11">
        <f t="shared" si="27"/>
        <v>10.435476058784889</v>
      </c>
      <c r="D170" s="11">
        <f t="shared" si="30"/>
        <v>-5.8059163548364365E-2</v>
      </c>
      <c r="E170" s="11">
        <f t="shared" si="31"/>
        <v>-0.37741689523652511</v>
      </c>
      <c r="F170" s="11">
        <f t="shared" si="32"/>
        <v>-1.5386001662038124E-3</v>
      </c>
    </row>
    <row r="171" spans="1:6">
      <c r="A171">
        <f t="shared" si="28"/>
        <v>0.15100000000000011</v>
      </c>
      <c r="B171" s="11">
        <f t="shared" si="29"/>
        <v>1.0420090057122852E-3</v>
      </c>
      <c r="C171" s="11">
        <f t="shared" si="27"/>
        <v>10.420090057122852</v>
      </c>
      <c r="D171" s="11">
        <f t="shared" si="30"/>
        <v>-7.6930008310190617E-2</v>
      </c>
      <c r="E171" s="11">
        <f t="shared" si="31"/>
        <v>-0.3431600488126616</v>
      </c>
      <c r="F171" s="11">
        <f t="shared" si="32"/>
        <v>-1.8817602150164739E-3</v>
      </c>
    </row>
    <row r="172" spans="1:6">
      <c r="A172">
        <f t="shared" si="28"/>
        <v>0.15200000000000011</v>
      </c>
      <c r="B172" s="11">
        <f t="shared" si="29"/>
        <v>1.0401272454972688E-3</v>
      </c>
      <c r="C172" s="11">
        <f t="shared" si="27"/>
        <v>10.401272454972688</v>
      </c>
      <c r="D172" s="11">
        <f t="shared" si="30"/>
        <v>-9.4088010750823695E-2</v>
      </c>
      <c r="E172" s="11">
        <f t="shared" si="31"/>
        <v>-0.30718444422186408</v>
      </c>
      <c r="F172" s="11">
        <f t="shared" si="32"/>
        <v>-2.1889446592383379E-3</v>
      </c>
    </row>
    <row r="173" spans="1:6">
      <c r="A173">
        <f t="shared" si="28"/>
        <v>0.15300000000000011</v>
      </c>
      <c r="B173" s="11">
        <f t="shared" si="29"/>
        <v>1.0379383008380305E-3</v>
      </c>
      <c r="C173" s="11">
        <f t="shared" si="27"/>
        <v>10.379383008380303</v>
      </c>
      <c r="D173" s="11">
        <f t="shared" si="30"/>
        <v>-0.1094472329619169</v>
      </c>
      <c r="E173" s="11">
        <f t="shared" si="31"/>
        <v>-0.26993577541838576</v>
      </c>
      <c r="F173" s="11">
        <f t="shared" si="32"/>
        <v>-2.4588804346567239E-3</v>
      </c>
    </row>
    <row r="174" spans="1:6">
      <c r="A174">
        <f t="shared" si="28"/>
        <v>0.15400000000000011</v>
      </c>
      <c r="B174" s="11">
        <f t="shared" si="29"/>
        <v>1.0354794204033737E-3</v>
      </c>
      <c r="C174" s="11">
        <f t="shared" si="27"/>
        <v>10.354794204033738</v>
      </c>
      <c r="D174" s="11">
        <f t="shared" si="30"/>
        <v>-0.1229440217328362</v>
      </c>
      <c r="E174" s="11">
        <f t="shared" si="31"/>
        <v>-0.23185018230090115</v>
      </c>
      <c r="F174" s="11">
        <f t="shared" si="32"/>
        <v>-2.6907306169576249E-3</v>
      </c>
    </row>
    <row r="175" spans="1:6">
      <c r="A175">
        <f t="shared" si="28"/>
        <v>0.15500000000000011</v>
      </c>
      <c r="B175" s="11">
        <f t="shared" si="29"/>
        <v>1.0327886897864161E-3</v>
      </c>
      <c r="C175" s="11">
        <f t="shared" si="27"/>
        <v>10.327886897864161</v>
      </c>
      <c r="D175" s="11">
        <f t="shared" si="30"/>
        <v>-0.13453653084788125</v>
      </c>
      <c r="E175" s="11">
        <f t="shared" si="31"/>
        <v>-0.19335036701627928</v>
      </c>
      <c r="F175" s="11">
        <f t="shared" si="32"/>
        <v>-2.8840809839739043E-3</v>
      </c>
    </row>
    <row r="176" spans="1:6">
      <c r="A176">
        <f t="shared" si="28"/>
        <v>0.15600000000000011</v>
      </c>
      <c r="B176" s="11">
        <f t="shared" si="29"/>
        <v>1.0299046088024422E-3</v>
      </c>
      <c r="C176" s="11">
        <f t="shared" si="27"/>
        <v>10.29904608802442</v>
      </c>
      <c r="D176" s="11">
        <f t="shared" si="30"/>
        <v>-0.14420404919869523</v>
      </c>
      <c r="E176" s="11">
        <f t="shared" si="31"/>
        <v>-0.15484203882572523</v>
      </c>
      <c r="F176" s="11">
        <f t="shared" si="32"/>
        <v>-3.0389230227996296E-3</v>
      </c>
    </row>
    <row r="177" spans="1:6">
      <c r="A177">
        <f t="shared" si="28"/>
        <v>0.15700000000000011</v>
      </c>
      <c r="B177" s="11">
        <f t="shared" si="29"/>
        <v>1.0268656857796426E-3</v>
      </c>
      <c r="C177" s="11">
        <f t="shared" si="27"/>
        <v>10.268656857796426</v>
      </c>
      <c r="D177" s="11">
        <f t="shared" si="30"/>
        <v>-0.15194615113998147</v>
      </c>
      <c r="E177" s="11">
        <f t="shared" si="31"/>
        <v>-0.11671070665644478</v>
      </c>
      <c r="F177" s="11">
        <f t="shared" si="32"/>
        <v>-3.1556337294560742E-3</v>
      </c>
    </row>
    <row r="178" spans="1:6">
      <c r="A178">
        <f t="shared" si="28"/>
        <v>0.15800000000000011</v>
      </c>
      <c r="B178" s="11">
        <f t="shared" si="29"/>
        <v>1.0237100520501866E-3</v>
      </c>
      <c r="C178" s="11">
        <f t="shared" si="27"/>
        <v>10.237100520501865</v>
      </c>
      <c r="D178" s="11">
        <f t="shared" si="30"/>
        <v>-0.15778168647280372</v>
      </c>
      <c r="E178" s="11">
        <f t="shared" si="31"/>
        <v>-7.9318834029061591E-2</v>
      </c>
      <c r="F178" s="11">
        <f t="shared" si="32"/>
        <v>-3.2349525634851359E-3</v>
      </c>
    </row>
    <row r="179" spans="1:6">
      <c r="A179">
        <f t="shared" si="28"/>
        <v>0.15900000000000011</v>
      </c>
      <c r="B179" s="11">
        <f t="shared" si="29"/>
        <v>1.0204750994867015E-3</v>
      </c>
      <c r="C179" s="11">
        <f t="shared" si="27"/>
        <v>10.204750994867014</v>
      </c>
      <c r="D179" s="11">
        <f t="shared" si="30"/>
        <v>-0.16174762817425678</v>
      </c>
      <c r="E179" s="11">
        <f t="shared" si="31"/>
        <v>-4.3003366692756728E-2</v>
      </c>
      <c r="F179" s="11">
        <f t="shared" si="32"/>
        <v>-3.2779559301778925E-3</v>
      </c>
    </row>
    <row r="180" spans="1:6">
      <c r="A180">
        <f t="shared" si="28"/>
        <v>0.16000000000000011</v>
      </c>
      <c r="B180" s="11">
        <f t="shared" si="29"/>
        <v>1.0171971435565235E-3</v>
      </c>
      <c r="C180" s="11">
        <f t="shared" si="27"/>
        <v>10.171971435565235</v>
      </c>
      <c r="D180" s="11">
        <f t="shared" si="30"/>
        <v>-0.16389779650889463</v>
      </c>
      <c r="E180" s="11">
        <f t="shared" si="31"/>
        <v>-8.073639056339843E-3</v>
      </c>
      <c r="F180" s="11">
        <f t="shared" si="32"/>
        <v>-3.2860295692342324E-3</v>
      </c>
    </row>
    <row r="181" spans="1:6">
      <c r="A181">
        <f t="shared" si="28"/>
        <v>0.16100000000000012</v>
      </c>
      <c r="B181" s="11">
        <f t="shared" si="29"/>
        <v>1.0139111139872894E-3</v>
      </c>
      <c r="C181" s="11">
        <f t="shared" si="27"/>
        <v>10.139111139872893</v>
      </c>
      <c r="D181" s="11">
        <f t="shared" si="30"/>
        <v>-0.16430147846171161</v>
      </c>
      <c r="E181" s="11">
        <f t="shared" si="31"/>
        <v>2.5190338588817696E-2</v>
      </c>
      <c r="F181" s="11">
        <f t="shared" si="32"/>
        <v>-3.2608392306454148E-3</v>
      </c>
    </row>
    <row r="182" spans="1:6">
      <c r="A182">
        <f t="shared" si="28"/>
        <v>0.16200000000000012</v>
      </c>
      <c r="B182" s="11">
        <f t="shared" si="29"/>
        <v>1.010650274756644E-3</v>
      </c>
      <c r="C182" s="11">
        <f t="shared" si="27"/>
        <v>10.10650274756644</v>
      </c>
      <c r="D182" s="11">
        <f t="shared" si="30"/>
        <v>-0.16304196153227074</v>
      </c>
      <c r="E182" s="11">
        <f t="shared" si="31"/>
        <v>5.6539213965830726E-2</v>
      </c>
      <c r="F182" s="11">
        <f t="shared" si="32"/>
        <v>-3.2043000166795841E-3</v>
      </c>
    </row>
    <row r="183" spans="1:6">
      <c r="A183">
        <f t="shared" si="28"/>
        <v>0.16300000000000012</v>
      </c>
      <c r="B183" s="11">
        <f t="shared" si="29"/>
        <v>1.0074459747399643E-3</v>
      </c>
      <c r="C183" s="11">
        <f t="shared" si="27"/>
        <v>10.074459747399644</v>
      </c>
      <c r="D183" s="11">
        <f t="shared" si="30"/>
        <v>-0.16021500083397922</v>
      </c>
      <c r="E183" s="11">
        <f t="shared" si="31"/>
        <v>8.5755253434335543E-2</v>
      </c>
      <c r="F183" s="11">
        <f t="shared" si="32"/>
        <v>-3.1185447632452487E-3</v>
      </c>
    </row>
    <row r="184" spans="1:6">
      <c r="A184">
        <f t="shared" si="28"/>
        <v>0.16400000000000012</v>
      </c>
      <c r="B184" s="11">
        <f t="shared" si="29"/>
        <v>1.0043274299767191E-3</v>
      </c>
      <c r="C184" s="11">
        <f t="shared" si="27"/>
        <v>10.043274299767191</v>
      </c>
      <c r="D184" s="11">
        <f t="shared" si="30"/>
        <v>-0.15592723816226242</v>
      </c>
      <c r="E184" s="11">
        <f t="shared" si="31"/>
        <v>0.11265293839507073</v>
      </c>
      <c r="F184" s="11">
        <f t="shared" si="32"/>
        <v>-3.0058918248501779E-3</v>
      </c>
    </row>
    <row r="185" spans="1:6">
      <c r="A185">
        <f t="shared" si="28"/>
        <v>0.16500000000000012</v>
      </c>
      <c r="B185" s="11">
        <f t="shared" si="29"/>
        <v>1.0013215381518689E-3</v>
      </c>
      <c r="C185" s="11">
        <f t="shared" si="27"/>
        <v>10.013215381518688</v>
      </c>
      <c r="D185" s="11">
        <f t="shared" si="30"/>
        <v>-0.15029459124250888</v>
      </c>
      <c r="E185" s="11">
        <f t="shared" si="31"/>
        <v>0.13707920972382226</v>
      </c>
      <c r="F185" s="11">
        <f t="shared" si="32"/>
        <v>-2.8688126151263558E-3</v>
      </c>
    </row>
    <row r="186" spans="1:6">
      <c r="A186">
        <f t="shared" si="28"/>
        <v>0.16600000000000012</v>
      </c>
      <c r="B186" s="11">
        <f t="shared" si="29"/>
        <v>9.984527255367426E-4</v>
      </c>
      <c r="C186" s="11">
        <f t="shared" si="27"/>
        <v>9.9845272553674249</v>
      </c>
      <c r="D186" s="11">
        <f t="shared" si="30"/>
        <v>-0.1434406307563178</v>
      </c>
      <c r="E186" s="11">
        <f t="shared" si="31"/>
        <v>0.15891337538889339</v>
      </c>
      <c r="F186" s="11">
        <f t="shared" si="32"/>
        <v>-2.7098992397374625E-3</v>
      </c>
    </row>
    <row r="187" spans="1:6">
      <c r="A187">
        <f t="shared" si="28"/>
        <v>0.16700000000000012</v>
      </c>
      <c r="B187" s="11">
        <f t="shared" si="29"/>
        <v>9.9574282629700519E-4</v>
      </c>
      <c r="C187" s="11">
        <f t="shared" si="27"/>
        <v>9.9574282629700512</v>
      </c>
      <c r="D187" s="11">
        <f t="shared" si="30"/>
        <v>-0.13549496198687314</v>
      </c>
      <c r="E187" s="11">
        <f t="shared" si="31"/>
        <v>0.17806669901682248</v>
      </c>
      <c r="F187" s="11">
        <f t="shared" si="32"/>
        <v>-2.5318325407206401E-3</v>
      </c>
    </row>
    <row r="188" spans="1:6">
      <c r="A188">
        <f t="shared" si="28"/>
        <v>0.16800000000000012</v>
      </c>
      <c r="B188" s="11">
        <f t="shared" si="29"/>
        <v>9.9321099375628452E-4</v>
      </c>
      <c r="C188" s="11">
        <f t="shared" si="27"/>
        <v>9.9321099375628439</v>
      </c>
      <c r="D188" s="11">
        <f t="shared" si="30"/>
        <v>-0.126591627036032</v>
      </c>
      <c r="E188" s="11">
        <f t="shared" si="31"/>
        <v>0.19448168947318756</v>
      </c>
      <c r="F188" s="11">
        <f t="shared" si="32"/>
        <v>-2.3373508512474525E-3</v>
      </c>
    </row>
    <row r="189" spans="1:6">
      <c r="A189">
        <f t="shared" si="28"/>
        <v>0.16900000000000012</v>
      </c>
      <c r="B189" s="11">
        <f t="shared" si="29"/>
        <v>9.9087364290503712E-4</v>
      </c>
      <c r="C189" s="11">
        <f t="shared" si="27"/>
        <v>9.9087364290503714</v>
      </c>
      <c r="D189" s="11">
        <f t="shared" si="30"/>
        <v>-0.11686754256237263</v>
      </c>
      <c r="E189" s="11">
        <f t="shared" si="31"/>
        <v>0.20813111351200142</v>
      </c>
      <c r="F189" s="11">
        <f t="shared" si="32"/>
        <v>-2.1292197377354512E-3</v>
      </c>
    </row>
    <row r="190" spans="1:6">
      <c r="A190">
        <f t="shared" si="28"/>
        <v>0.17000000000000012</v>
      </c>
      <c r="B190" s="11">
        <f t="shared" si="29"/>
        <v>9.8874442316730171E-4</v>
      </c>
      <c r="C190" s="11">
        <f t="shared" si="27"/>
        <v>9.8874442316730171</v>
      </c>
      <c r="D190" s="11">
        <f t="shared" si="30"/>
        <v>-0.10646098688677257</v>
      </c>
      <c r="E190" s="11">
        <f t="shared" si="31"/>
        <v>0.2190167552137563</v>
      </c>
      <c r="F190" s="11">
        <f t="shared" si="32"/>
        <v>-1.9102029825216948E-3</v>
      </c>
    </row>
    <row r="191" spans="1:6">
      <c r="A191">
        <f t="shared" si="28"/>
        <v>0.17100000000000012</v>
      </c>
      <c r="B191" s="11">
        <f t="shared" si="29"/>
        <v>9.8683422018477993E-4</v>
      </c>
      <c r="C191" s="11">
        <f t="shared" si="27"/>
        <v>9.8683422018477991</v>
      </c>
      <c r="D191" s="11">
        <f t="shared" si="30"/>
        <v>-9.5510149126084742E-2</v>
      </c>
      <c r="E191" s="11">
        <f t="shared" si="31"/>
        <v>0.22716794727828571</v>
      </c>
      <c r="F191" s="11">
        <f t="shared" si="32"/>
        <v>-1.6830350352434091E-3</v>
      </c>
    </row>
    <row r="192" spans="1:6">
      <c r="A192">
        <f t="shared" si="28"/>
        <v>0.17200000000000013</v>
      </c>
      <c r="B192" s="11">
        <f t="shared" si="29"/>
        <v>9.8515118514953663E-4</v>
      </c>
      <c r="C192" s="11">
        <f t="shared" si="27"/>
        <v>9.8515118514953652</v>
      </c>
      <c r="D192" s="11">
        <f t="shared" si="30"/>
        <v>-8.4151751762170462E-2</v>
      </c>
      <c r="E192" s="11">
        <f t="shared" si="31"/>
        <v>0.23263990026680581</v>
      </c>
      <c r="F192" s="11">
        <f t="shared" si="32"/>
        <v>-1.4503951349766034E-3</v>
      </c>
    </row>
    <row r="193" spans="1:6">
      <c r="A193">
        <f t="shared" si="28"/>
        <v>0.17300000000000013</v>
      </c>
      <c r="B193" s="11">
        <f t="shared" si="29"/>
        <v>9.8370079001455996E-4</v>
      </c>
      <c r="C193" s="11">
        <f t="shared" si="27"/>
        <v>9.8370079001455988</v>
      </c>
      <c r="D193" s="11">
        <f t="shared" si="30"/>
        <v>-7.2519756748830169E-2</v>
      </c>
      <c r="E193" s="11">
        <f t="shared" si="31"/>
        <v>0.23551185660323171</v>
      </c>
      <c r="F193" s="11">
        <f t="shared" si="32"/>
        <v>-1.2148832783733716E-3</v>
      </c>
    </row>
    <row r="194" spans="1:6">
      <c r="A194">
        <f t="shared" si="28"/>
        <v>0.17400000000000013</v>
      </c>
      <c r="B194" s="11">
        <f t="shared" si="29"/>
        <v>9.8248590673618652E-4</v>
      </c>
      <c r="C194" s="11">
        <f t="shared" si="27"/>
        <v>9.8248590673618654</v>
      </c>
      <c r="D194" s="11">
        <f t="shared" si="30"/>
        <v>-6.0744163918668583E-2</v>
      </c>
      <c r="E194" s="11">
        <f t="shared" si="31"/>
        <v>0.23588509655680312</v>
      </c>
      <c r="F194" s="11">
        <f t="shared" si="32"/>
        <v>-9.7899818181656855E-4</v>
      </c>
    </row>
    <row r="195" spans="1:6">
      <c r="A195">
        <f t="shared" si="28"/>
        <v>0.17500000000000013</v>
      </c>
      <c r="B195" s="11">
        <f t="shared" si="29"/>
        <v>9.8150690855437002E-4</v>
      </c>
      <c r="C195" s="11">
        <f t="shared" si="27"/>
        <v>9.8150690855436995</v>
      </c>
      <c r="D195" s="11">
        <f t="shared" si="30"/>
        <v>-4.8949909090828428E-2</v>
      </c>
      <c r="E195" s="11">
        <f t="shared" si="31"/>
        <v>0.23388082354712836</v>
      </c>
      <c r="F195" s="11">
        <f t="shared" si="32"/>
        <v>-7.4511735826944016E-4</v>
      </c>
    </row>
    <row r="196" spans="1:6">
      <c r="A196">
        <f t="shared" si="28"/>
        <v>0.17600000000000013</v>
      </c>
      <c r="B196" s="11">
        <f t="shared" si="29"/>
        <v>9.8076179119610052E-4</v>
      </c>
      <c r="C196" s="11">
        <f t="shared" si="27"/>
        <v>9.807617911961005</v>
      </c>
      <c r="D196" s="11">
        <f t="shared" si="30"/>
        <v>-3.7255867913472004E-2</v>
      </c>
      <c r="E196" s="11">
        <f t="shared" si="31"/>
        <v>0.22963795595246772</v>
      </c>
      <c r="F196" s="11">
        <f t="shared" si="32"/>
        <v>-5.1547940231697238E-4</v>
      </c>
    </row>
    <row r="197" spans="1:6">
      <c r="A197">
        <f t="shared" si="28"/>
        <v>0.17700000000000013</v>
      </c>
      <c r="B197" s="11">
        <f t="shared" si="29"/>
        <v>9.8024631179378366E-4</v>
      </c>
      <c r="C197" s="11">
        <f t="shared" si="27"/>
        <v>9.8024631179378368</v>
      </c>
      <c r="D197" s="11">
        <f t="shared" si="30"/>
        <v>-2.5773970115848619E-2</v>
      </c>
      <c r="E197" s="11">
        <f t="shared" si="31"/>
        <v>0.22331085217801139</v>
      </c>
      <c r="F197" s="11">
        <f t="shared" si="32"/>
        <v>-2.9216855013896096E-4</v>
      </c>
    </row>
    <row r="198" spans="1:6">
      <c r="A198">
        <f t="shared" si="28"/>
        <v>0.17800000000000013</v>
      </c>
      <c r="B198" s="11">
        <f t="shared" si="29"/>
        <v>9.799541432436447E-4</v>
      </c>
      <c r="C198" s="11">
        <f t="shared" si="27"/>
        <v>9.7995414324364472</v>
      </c>
      <c r="D198" s="11">
        <f t="shared" si="30"/>
        <v>-1.4608427506948048E-2</v>
      </c>
      <c r="E198" s="11">
        <f t="shared" si="31"/>
        <v>0.21506699507050087</v>
      </c>
      <c r="F198" s="11">
        <f t="shared" si="32"/>
        <v>-7.7101555068460073E-5</v>
      </c>
    </row>
    <row r="199" spans="1:6">
      <c r="A199">
        <f t="shared" si="28"/>
        <v>0.17900000000000013</v>
      </c>
      <c r="B199" s="11">
        <f t="shared" si="29"/>
        <v>9.7987704168857629E-4</v>
      </c>
      <c r="C199" s="11">
        <f t="shared" si="27"/>
        <v>9.7987704168857626</v>
      </c>
      <c r="D199" s="11">
        <f t="shared" si="30"/>
        <v>-3.8550777534230038E-3</v>
      </c>
      <c r="E199" s="11">
        <f t="shared" si="31"/>
        <v>0.20508466086766042</v>
      </c>
      <c r="F199" s="11">
        <f t="shared" si="32"/>
        <v>1.2798310579920034E-4</v>
      </c>
    </row>
    <row r="200" spans="1:6">
      <c r="A200">
        <f t="shared" si="28"/>
        <v>0.18000000000000013</v>
      </c>
      <c r="B200" s="11">
        <f t="shared" si="29"/>
        <v>9.8000502479437548E-4</v>
      </c>
      <c r="C200" s="11">
        <f t="shared" si="27"/>
        <v>9.800050247943755</v>
      </c>
      <c r="D200" s="11">
        <f t="shared" si="30"/>
        <v>6.3991552899600171E-3</v>
      </c>
      <c r="E200" s="11">
        <f t="shared" si="31"/>
        <v>0.1935505967662845</v>
      </c>
      <c r="F200" s="11">
        <f t="shared" si="32"/>
        <v>3.2153370256548489E-4</v>
      </c>
    </row>
    <row r="201" spans="1:6">
      <c r="A201">
        <f t="shared" si="28"/>
        <v>0.18100000000000013</v>
      </c>
      <c r="B201" s="11">
        <f t="shared" si="29"/>
        <v>9.8032655849694087E-4</v>
      </c>
      <c r="C201" s="11">
        <f t="shared" si="27"/>
        <v>9.8032655849694077</v>
      </c>
      <c r="D201" s="11">
        <f t="shared" si="30"/>
        <v>1.6076685128274246E-2</v>
      </c>
      <c r="E201" s="11">
        <f t="shared" si="31"/>
        <v>0.18065772990231821</v>
      </c>
      <c r="F201" s="11">
        <f t="shared" si="32"/>
        <v>5.0219143246780314E-4</v>
      </c>
    </row>
    <row r="202" spans="1:6">
      <c r="A202">
        <f t="shared" si="28"/>
        <v>0.18200000000000013</v>
      </c>
      <c r="B202" s="11">
        <f t="shared" si="29"/>
        <v>9.8082874992940871E-4</v>
      </c>
      <c r="C202" s="11">
        <f t="shared" si="27"/>
        <v>9.8082874992940869</v>
      </c>
      <c r="D202" s="11">
        <f t="shared" si="30"/>
        <v>2.5109571623390156E-2</v>
      </c>
      <c r="E202" s="11">
        <f t="shared" si="31"/>
        <v>0.16660292908252217</v>
      </c>
      <c r="F202" s="11">
        <f t="shared" si="32"/>
        <v>6.6879436155032528E-4</v>
      </c>
    </row>
    <row r="203" spans="1:6">
      <c r="A203">
        <f t="shared" si="28"/>
        <v>0.18300000000000013</v>
      </c>
      <c r="B203" s="11">
        <f t="shared" si="29"/>
        <v>9.814975442909591E-4</v>
      </c>
      <c r="C203" s="11">
        <f t="shared" si="27"/>
        <v>9.8149754429095903</v>
      </c>
      <c r="D203" s="11">
        <f t="shared" si="30"/>
        <v>3.3439718077516264E-2</v>
      </c>
      <c r="E203" s="11">
        <f t="shared" si="31"/>
        <v>0.15158483901289266</v>
      </c>
      <c r="F203" s="11">
        <f t="shared" si="32"/>
        <v>8.2037920056321793E-4</v>
      </c>
    </row>
    <row r="204" spans="1:6">
      <c r="A204">
        <f t="shared" si="28"/>
        <v>0.18400000000000014</v>
      </c>
      <c r="B204" s="11">
        <f t="shared" si="29"/>
        <v>9.8231792349152231E-4</v>
      </c>
      <c r="C204" s="11">
        <f t="shared" si="27"/>
        <v>9.8231792349152229</v>
      </c>
      <c r="D204" s="11">
        <f t="shared" si="30"/>
        <v>4.1018960028160897E-2</v>
      </c>
      <c r="E204" s="11">
        <f t="shared" si="31"/>
        <v>0.13580180505661588</v>
      </c>
      <c r="F204" s="11">
        <f t="shared" si="32"/>
        <v>9.5618100561983377E-4</v>
      </c>
    </row>
    <row r="205" spans="1:6">
      <c r="A205">
        <f t="shared" si="28"/>
        <v>0.18500000000000014</v>
      </c>
      <c r="B205" s="11">
        <f t="shared" si="29"/>
        <v>9.8327410449714219E-4</v>
      </c>
      <c r="C205" s="11">
        <f t="shared" si="27"/>
        <v>9.8327410449714208</v>
      </c>
      <c r="D205" s="11">
        <f t="shared" si="30"/>
        <v>4.7809050280991687E-2</v>
      </c>
      <c r="E205" s="11">
        <f t="shared" si="31"/>
        <v>0.11944990474758832</v>
      </c>
      <c r="F205" s="11">
        <f t="shared" si="32"/>
        <v>1.075630910367422E-3</v>
      </c>
    </row>
    <row r="206" spans="1:6">
      <c r="A206">
        <f t="shared" si="28"/>
        <v>0.18600000000000014</v>
      </c>
      <c r="B206" s="11">
        <f t="shared" si="29"/>
        <v>9.8434973540750966E-4</v>
      </c>
      <c r="C206" s="11">
        <f t="shared" si="27"/>
        <v>9.8434973540750956</v>
      </c>
      <c r="D206" s="11">
        <f t="shared" si="30"/>
        <v>5.3781545518371103E-2</v>
      </c>
      <c r="E206" s="11">
        <f t="shared" si="31"/>
        <v>0.10272110040653359</v>
      </c>
      <c r="F206" s="11">
        <f t="shared" si="32"/>
        <v>1.1783520107739556E-3</v>
      </c>
    </row>
    <row r="207" spans="1:6">
      <c r="A207">
        <f t="shared" si="28"/>
        <v>0.18700000000000014</v>
      </c>
      <c r="B207" s="11">
        <f t="shared" si="29"/>
        <v>9.855280874182836E-4</v>
      </c>
      <c r="C207" s="11">
        <f t="shared" si="27"/>
        <v>9.855280874182835</v>
      </c>
      <c r="D207" s="11">
        <f t="shared" si="30"/>
        <v>5.8917600538697781E-2</v>
      </c>
      <c r="E207" s="11">
        <f t="shared" si="31"/>
        <v>8.5801525278467849E-2</v>
      </c>
      <c r="F207" s="11">
        <f t="shared" si="32"/>
        <v>1.2641535360524234E-3</v>
      </c>
    </row>
    <row r="208" spans="1:6">
      <c r="A208">
        <f t="shared" si="28"/>
        <v>0.18800000000000014</v>
      </c>
      <c r="B208" s="11">
        <f t="shared" si="29"/>
        <v>9.8679224095433614E-4</v>
      </c>
      <c r="C208" s="11">
        <f t="shared" si="27"/>
        <v>9.8679224095433611</v>
      </c>
      <c r="D208" s="11">
        <f t="shared" si="30"/>
        <v>6.3207676802621168E-2</v>
      </c>
      <c r="E208" s="11">
        <f t="shared" si="31"/>
        <v>6.8869913654017623E-2</v>
      </c>
      <c r="F208" s="11">
        <f t="shared" si="32"/>
        <v>1.3330234497064412E-3</v>
      </c>
    </row>
    <row r="209" spans="1:6">
      <c r="A209">
        <f t="shared" si="28"/>
        <v>0.18900000000000014</v>
      </c>
      <c r="B209" s="11">
        <f t="shared" si="29"/>
        <v>9.8812526440404257E-4</v>
      </c>
      <c r="C209" s="11">
        <f t="shared" si="27"/>
        <v>9.8812526440404245</v>
      </c>
      <c r="D209" s="11">
        <f t="shared" si="30"/>
        <v>6.6651172485322055E-2</v>
      </c>
      <c r="E209" s="11">
        <f t="shared" si="31"/>
        <v>5.2096183474253266E-2</v>
      </c>
      <c r="F209" s="11">
        <f t="shared" si="32"/>
        <v>1.3851196331806945E-3</v>
      </c>
    </row>
    <row r="210" spans="1:6">
      <c r="A210">
        <f t="shared" si="28"/>
        <v>0.19000000000000014</v>
      </c>
      <c r="B210" s="11">
        <f t="shared" si="29"/>
        <v>9.8951038403722333E-4</v>
      </c>
      <c r="C210" s="11">
        <f t="shared" si="27"/>
        <v>9.8951038403722329</v>
      </c>
      <c r="D210" s="11">
        <f t="shared" si="30"/>
        <v>6.9255981659034724E-2</v>
      </c>
      <c r="E210" s="11">
        <f t="shared" si="31"/>
        <v>3.564017796873209E-2</v>
      </c>
      <c r="F210" s="11">
        <f t="shared" si="32"/>
        <v>1.4207598111494267E-3</v>
      </c>
    </row>
    <row r="211" spans="1:6">
      <c r="A211">
        <f t="shared" si="28"/>
        <v>0.19100000000000014</v>
      </c>
      <c r="B211" s="11">
        <f t="shared" si="29"/>
        <v>9.9093114384837268E-4</v>
      </c>
      <c r="C211" s="11">
        <f t="shared" si="27"/>
        <v>9.9093114384837264</v>
      </c>
      <c r="D211" s="11">
        <f t="shared" si="30"/>
        <v>7.1037990557471328E-2</v>
      </c>
      <c r="E211" s="11">
        <f t="shared" si="31"/>
        <v>1.9650570958802405E-2</v>
      </c>
      <c r="F211" s="11">
        <f t="shared" si="32"/>
        <v>1.440410382108229E-3</v>
      </c>
    </row>
    <row r="212" spans="1:6">
      <c r="A212">
        <f t="shared" si="28"/>
        <v>0.19200000000000014</v>
      </c>
      <c r="B212" s="11">
        <f t="shared" si="29"/>
        <v>9.9237155423048088E-4</v>
      </c>
      <c r="C212" s="11">
        <f t="shared" si="27"/>
        <v>9.9237155423048087</v>
      </c>
      <c r="D212" s="11">
        <f t="shared" si="30"/>
        <v>7.2020519105411449E-2</v>
      </c>
      <c r="E212" s="11">
        <f t="shared" si="31"/>
        <v>4.2639385897800253E-3</v>
      </c>
      <c r="F212" s="11">
        <f t="shared" si="32"/>
        <v>1.4446743206980091E-3</v>
      </c>
    </row>
    <row r="213" spans="1:6">
      <c r="A213">
        <f t="shared" si="28"/>
        <v>0.19300000000000014</v>
      </c>
      <c r="B213" s="11">
        <f t="shared" si="29"/>
        <v>9.9381622855117886E-4</v>
      </c>
      <c r="C213" s="11">
        <f t="shared" si="27"/>
        <v>9.9381622855117886</v>
      </c>
      <c r="D213" s="11">
        <f t="shared" si="30"/>
        <v>7.2233716034900461E-2</v>
      </c>
      <c r="E213" s="11">
        <f t="shared" si="31"/>
        <v>-1.0396001546688183E-2</v>
      </c>
      <c r="F213" s="11">
        <f t="shared" si="32"/>
        <v>1.434278319151321E-3</v>
      </c>
    </row>
    <row r="214" spans="1:6">
      <c r="A214">
        <f t="shared" si="28"/>
        <v>0.19400000000000014</v>
      </c>
      <c r="B214" s="11">
        <f t="shared" si="29"/>
        <v>9.9525050687033025E-4</v>
      </c>
      <c r="C214" s="11">
        <f t="shared" si="27"/>
        <v>9.9525050687033012</v>
      </c>
      <c r="D214" s="11">
        <f t="shared" si="30"/>
        <v>7.1713915957566057E-2</v>
      </c>
      <c r="E214" s="11">
        <f t="shared" si="31"/>
        <v>-2.4218984660867804E-2</v>
      </c>
      <c r="F214" s="11">
        <f t="shared" si="32"/>
        <v>1.4100593344904533E-3</v>
      </c>
    </row>
    <row r="215" spans="1:6">
      <c r="A215">
        <f t="shared" si="28"/>
        <v>0.19500000000000015</v>
      </c>
      <c r="B215" s="11">
        <f t="shared" si="29"/>
        <v>9.9666056620482078E-4</v>
      </c>
      <c r="C215" s="11">
        <f t="shared" si="27"/>
        <v>9.9666056620482077</v>
      </c>
      <c r="D215" s="11">
        <f t="shared" si="30"/>
        <v>7.0502966724522664E-2</v>
      </c>
      <c r="E215" s="11">
        <f t="shared" si="31"/>
        <v>-3.7108628772729801E-2</v>
      </c>
      <c r="F215" s="11">
        <f t="shared" si="32"/>
        <v>1.3729507057177236E-3</v>
      </c>
    </row>
    <row r="216" spans="1:6">
      <c r="A216">
        <f t="shared" si="28"/>
        <v>0.19600000000000015</v>
      </c>
      <c r="B216" s="11">
        <f t="shared" si="29"/>
        <v>9.9803351691053841E-4</v>
      </c>
      <c r="C216" s="11">
        <f t="shared" si="27"/>
        <v>9.9803351691053841</v>
      </c>
      <c r="D216" s="11">
        <f t="shared" si="30"/>
        <v>6.8647535285886185E-2</v>
      </c>
      <c r="E216" s="11">
        <f t="shared" si="31"/>
        <v>-4.898270439127117E-2</v>
      </c>
      <c r="F216" s="11">
        <f t="shared" si="32"/>
        <v>1.3239680013264524E-3</v>
      </c>
    </row>
    <row r="217" spans="1:6">
      <c r="A217">
        <f t="shared" si="28"/>
        <v>0.19700000000000015</v>
      </c>
      <c r="B217" s="11">
        <f t="shared" si="29"/>
        <v>9.9935748491186477E-4</v>
      </c>
      <c r="C217" s="11">
        <f t="shared" ref="C217:C220" si="33">B217/$D$5</f>
        <v>9.993574849118648</v>
      </c>
      <c r="D217" s="11">
        <f t="shared" si="30"/>
        <v>6.6198400066322619E-2</v>
      </c>
      <c r="E217" s="11">
        <f t="shared" si="31"/>
        <v>-5.9773249184971178E-2</v>
      </c>
      <c r="F217" s="11">
        <f t="shared" si="32"/>
        <v>1.2641947521414812E-3</v>
      </c>
    </row>
    <row r="218" spans="1:6">
      <c r="A218">
        <f t="shared" si="28"/>
        <v>0.19800000000000015</v>
      </c>
      <c r="B218" s="11">
        <f t="shared" si="29"/>
        <v>1.0006216796640062E-3</v>
      </c>
      <c r="C218" s="11">
        <f t="shared" si="33"/>
        <v>10.006216796640061</v>
      </c>
      <c r="D218" s="11">
        <f t="shared" si="30"/>
        <v>6.320973760707406E-2</v>
      </c>
      <c r="E218" s="11">
        <f t="shared" si="31"/>
        <v>-6.9426534247135407E-2</v>
      </c>
      <c r="F218" s="11">
        <f t="shared" si="32"/>
        <v>1.1947682178943457E-3</v>
      </c>
    </row>
    <row r="219" spans="1:6">
      <c r="A219">
        <f t="shared" si="28"/>
        <v>0.19900000000000015</v>
      </c>
      <c r="B219" s="11">
        <f t="shared" si="29"/>
        <v>1.0018164478819006E-3</v>
      </c>
      <c r="C219" s="11">
        <f t="shared" si="33"/>
        <v>10.018164478819006</v>
      </c>
      <c r="D219" s="11">
        <f t="shared" si="30"/>
        <v>5.9738410894717285E-2</v>
      </c>
      <c r="E219" s="11">
        <f t="shared" si="31"/>
        <v>-7.7902889713723056E-2</v>
      </c>
      <c r="F219" s="11">
        <f t="shared" si="32"/>
        <v>1.1168653281806227E-3</v>
      </c>
    </row>
    <row r="220" spans="1:6">
      <c r="A220">
        <f t="shared" si="28"/>
        <v>0.20000000000000015</v>
      </c>
      <c r="B220" s="11">
        <f t="shared" si="29"/>
        <v>1.0029333132100813E-3</v>
      </c>
      <c r="C220" s="11">
        <f t="shared" si="33"/>
        <v>10.029333132100811</v>
      </c>
      <c r="D220" s="11">
        <f t="shared" si="30"/>
        <v>5.5843266409031138E-2</v>
      </c>
      <c r="E220" s="11">
        <f t="shared" si="31"/>
        <v>-8.5176398509842599E-2</v>
      </c>
      <c r="F220" s="11">
        <f t="shared" si="32"/>
        <v>1.0316889296707803E-3</v>
      </c>
    </row>
    <row r="221" spans="1:6">
      <c r="B221" s="11"/>
      <c r="C221" s="11"/>
      <c r="D221" s="11"/>
      <c r="E221" s="11"/>
      <c r="F221" s="11"/>
    </row>
    <row r="222" spans="1:6">
      <c r="B222" s="11"/>
      <c r="C222" s="11"/>
      <c r="D222" s="11"/>
      <c r="E222" s="11"/>
      <c r="F222" s="11"/>
    </row>
    <row r="223" spans="1:6">
      <c r="B223" s="11"/>
      <c r="C223" s="11"/>
      <c r="D223" s="11"/>
      <c r="E223" s="11"/>
      <c r="F223" s="11"/>
    </row>
    <row r="224" spans="1:6">
      <c r="B224" s="11"/>
      <c r="C224" s="11"/>
      <c r="D224" s="11"/>
      <c r="E224" s="11"/>
      <c r="F224" s="11"/>
    </row>
    <row r="225" spans="2:6">
      <c r="B225" s="11"/>
      <c r="C225" s="11"/>
      <c r="D225" s="11"/>
      <c r="E225" s="11"/>
      <c r="F225" s="11"/>
    </row>
    <row r="226" spans="2:6">
      <c r="B226" s="11"/>
      <c r="C226" s="11"/>
      <c r="D226" s="11"/>
      <c r="E226" s="11"/>
      <c r="F226" s="11"/>
    </row>
    <row r="227" spans="2:6">
      <c r="B227" s="11"/>
      <c r="C227" s="11"/>
      <c r="D227" s="11"/>
      <c r="E227" s="11"/>
      <c r="F227" s="11"/>
    </row>
    <row r="228" spans="2:6">
      <c r="B228" s="11"/>
      <c r="C228" s="11"/>
      <c r="D228" s="11"/>
      <c r="E228" s="11"/>
      <c r="F228" s="11"/>
    </row>
    <row r="229" spans="2:6">
      <c r="B229" s="11"/>
      <c r="C229" s="11"/>
      <c r="D229" s="11"/>
      <c r="E229" s="11"/>
      <c r="F229" s="11"/>
    </row>
    <row r="230" spans="2:6">
      <c r="B230" s="11"/>
      <c r="C230" s="11"/>
      <c r="D230" s="11"/>
      <c r="E230" s="11"/>
      <c r="F230" s="11"/>
    </row>
    <row r="231" spans="2:6">
      <c r="B231" s="11"/>
      <c r="C231" s="11"/>
      <c r="D231" s="11"/>
      <c r="E231" s="11"/>
      <c r="F231" s="11"/>
    </row>
    <row r="232" spans="2:6">
      <c r="B232" s="11"/>
      <c r="C232" s="11"/>
      <c r="D232" s="11"/>
      <c r="E232" s="11"/>
      <c r="F232" s="11"/>
    </row>
    <row r="233" spans="2:6">
      <c r="B233" s="11"/>
      <c r="C233" s="11"/>
      <c r="D233" s="11"/>
      <c r="E233" s="11"/>
      <c r="F233" s="11"/>
    </row>
    <row r="234" spans="2:6">
      <c r="B234" s="11"/>
      <c r="C234" s="11"/>
      <c r="D234" s="11"/>
      <c r="E234" s="11"/>
      <c r="F234" s="11"/>
    </row>
    <row r="235" spans="2:6">
      <c r="B235" s="11"/>
      <c r="C235" s="11"/>
      <c r="D235" s="11"/>
      <c r="E235" s="11"/>
      <c r="F235" s="11"/>
    </row>
    <row r="236" spans="2:6">
      <c r="B236" s="11"/>
      <c r="C236" s="11"/>
      <c r="D236" s="11"/>
      <c r="E236" s="11"/>
      <c r="F236" s="11"/>
    </row>
    <row r="237" spans="2:6">
      <c r="B237" s="11"/>
      <c r="C237" s="11"/>
      <c r="D237" s="11"/>
      <c r="E237" s="11"/>
      <c r="F237" s="11"/>
    </row>
    <row r="238" spans="2:6">
      <c r="B238" s="11"/>
      <c r="C238" s="11"/>
      <c r="D238" s="11"/>
      <c r="E238" s="11"/>
      <c r="F238" s="11"/>
    </row>
    <row r="239" spans="2:6">
      <c r="B239" s="11"/>
      <c r="C239" s="11"/>
      <c r="D239" s="11"/>
      <c r="E239" s="11"/>
      <c r="F239" s="11"/>
    </row>
    <row r="240" spans="2:6">
      <c r="B240" s="11"/>
      <c r="C240" s="11"/>
      <c r="D240" s="11"/>
      <c r="E240" s="11"/>
      <c r="F240" s="11"/>
    </row>
    <row r="241" spans="2:6">
      <c r="B241" s="11"/>
      <c r="C241" s="11"/>
      <c r="D241" s="11"/>
      <c r="E241" s="11"/>
      <c r="F241" s="11"/>
    </row>
    <row r="242" spans="2:6">
      <c r="B242" s="11"/>
      <c r="C242" s="11"/>
      <c r="D242" s="11"/>
      <c r="E242" s="11"/>
      <c r="F242" s="11"/>
    </row>
    <row r="243" spans="2:6">
      <c r="B243" s="11"/>
      <c r="C243" s="11"/>
      <c r="D243" s="11"/>
      <c r="E243" s="11"/>
      <c r="F243" s="11"/>
    </row>
    <row r="244" spans="2:6">
      <c r="B244" s="11"/>
      <c r="C244" s="11"/>
      <c r="D244" s="11"/>
      <c r="E244" s="11"/>
      <c r="F244" s="11"/>
    </row>
    <row r="245" spans="2:6">
      <c r="B245" s="11"/>
      <c r="C245" s="11"/>
      <c r="D245" s="11"/>
      <c r="E245" s="11"/>
      <c r="F245" s="11"/>
    </row>
    <row r="246" spans="2:6">
      <c r="B246" s="11"/>
      <c r="C246" s="11"/>
      <c r="D246" s="11"/>
      <c r="E246" s="11"/>
      <c r="F246" s="11"/>
    </row>
    <row r="247" spans="2:6">
      <c r="B247" s="11"/>
      <c r="C247" s="11"/>
      <c r="D247" s="11"/>
      <c r="E247" s="11"/>
      <c r="F247" s="11"/>
    </row>
    <row r="248" spans="2:6">
      <c r="B248" s="11"/>
      <c r="C248" s="11"/>
      <c r="D248" s="11"/>
      <c r="E248" s="11"/>
      <c r="F248" s="11"/>
    </row>
    <row r="249" spans="2:6">
      <c r="B249" s="11"/>
      <c r="C249" s="11"/>
      <c r="D249" s="11"/>
      <c r="E249" s="11"/>
      <c r="F249" s="11"/>
    </row>
    <row r="250" spans="2:6">
      <c r="B250" s="11"/>
      <c r="C250" s="11"/>
      <c r="D250" s="11"/>
      <c r="E250" s="11"/>
      <c r="F250" s="11"/>
    </row>
    <row r="251" spans="2:6">
      <c r="B251" s="11"/>
      <c r="C251" s="11"/>
      <c r="D251" s="11"/>
      <c r="E251" s="11"/>
      <c r="F251" s="11"/>
    </row>
    <row r="252" spans="2:6">
      <c r="B252" s="11"/>
      <c r="C252" s="11"/>
      <c r="D252" s="11"/>
      <c r="E252" s="11"/>
      <c r="F252" s="11"/>
    </row>
    <row r="253" spans="2:6">
      <c r="B253" s="11"/>
      <c r="C253" s="11"/>
      <c r="D253" s="11"/>
      <c r="E253" s="11"/>
      <c r="F253" s="11"/>
    </row>
    <row r="254" spans="2:6">
      <c r="B254" s="11"/>
      <c r="C254" s="11"/>
      <c r="D254" s="11"/>
      <c r="E254" s="11"/>
      <c r="F254" s="11"/>
    </row>
    <row r="255" spans="2:6">
      <c r="B255" s="11"/>
      <c r="C255" s="11"/>
      <c r="D255" s="11"/>
      <c r="E255" s="11"/>
      <c r="F255" s="11"/>
    </row>
    <row r="256" spans="2:6">
      <c r="B256" s="11"/>
      <c r="C256" s="11"/>
      <c r="D256" s="11"/>
      <c r="E256" s="11"/>
      <c r="F256" s="11"/>
    </row>
    <row r="257" spans="2:6">
      <c r="B257" s="11"/>
      <c r="C257" s="11"/>
      <c r="D257" s="11"/>
      <c r="E257" s="11"/>
      <c r="F257" s="11"/>
    </row>
    <row r="258" spans="2:6">
      <c r="B258" s="11"/>
      <c r="C258" s="11"/>
      <c r="D258" s="11"/>
      <c r="E258" s="11"/>
      <c r="F258" s="11"/>
    </row>
    <row r="259" spans="2:6">
      <c r="B259" s="11"/>
      <c r="C259" s="11"/>
      <c r="D259" s="11"/>
      <c r="E259" s="11"/>
      <c r="F259" s="11"/>
    </row>
    <row r="260" spans="2:6">
      <c r="B260" s="11"/>
      <c r="C260" s="11"/>
      <c r="D260" s="11"/>
      <c r="E260" s="11"/>
      <c r="F260" s="11"/>
    </row>
    <row r="261" spans="2:6">
      <c r="B261" s="11"/>
      <c r="C261" s="11"/>
      <c r="D261" s="11"/>
      <c r="E261" s="11"/>
      <c r="F261" s="11"/>
    </row>
    <row r="262" spans="2:6">
      <c r="B262" s="11"/>
      <c r="C262" s="11"/>
      <c r="D262" s="11"/>
      <c r="E262" s="11"/>
      <c r="F262" s="11"/>
    </row>
    <row r="263" spans="2:6">
      <c r="B263" s="11"/>
      <c r="C263" s="11"/>
      <c r="D263" s="11"/>
      <c r="E263" s="11"/>
      <c r="F263" s="11"/>
    </row>
    <row r="264" spans="2:6">
      <c r="B264" s="11"/>
      <c r="C264" s="11"/>
      <c r="D264" s="11"/>
      <c r="E264" s="11"/>
      <c r="F264" s="11"/>
    </row>
    <row r="265" spans="2:6">
      <c r="B265" s="11"/>
      <c r="C265" s="11"/>
      <c r="D265" s="11"/>
      <c r="E265" s="11"/>
      <c r="F265" s="11"/>
    </row>
    <row r="266" spans="2:6">
      <c r="B266" s="11"/>
      <c r="C266" s="11"/>
      <c r="D266" s="11"/>
      <c r="E266" s="11"/>
      <c r="F266" s="11"/>
    </row>
    <row r="267" spans="2:6">
      <c r="B267" s="11"/>
      <c r="C267" s="11"/>
      <c r="D267" s="11"/>
      <c r="E267" s="11"/>
      <c r="F267" s="11"/>
    </row>
    <row r="268" spans="2:6">
      <c r="B268" s="11"/>
      <c r="C268" s="11"/>
      <c r="D268" s="11"/>
      <c r="E268" s="11"/>
      <c r="F268" s="11"/>
    </row>
    <row r="269" spans="2:6">
      <c r="B269" s="11"/>
      <c r="C269" s="11"/>
      <c r="D269" s="11"/>
      <c r="E269" s="11"/>
      <c r="F269" s="11"/>
    </row>
    <row r="270" spans="2:6">
      <c r="B270" s="11"/>
      <c r="C270" s="11"/>
      <c r="D270" s="11"/>
      <c r="E270" s="11"/>
      <c r="F270" s="11"/>
    </row>
    <row r="271" spans="2:6">
      <c r="B271" s="11"/>
      <c r="C271" s="11"/>
      <c r="D271" s="11"/>
      <c r="E271" s="11"/>
      <c r="F271" s="11"/>
    </row>
    <row r="272" spans="2:6">
      <c r="B272" s="11"/>
      <c r="C272" s="11"/>
      <c r="D272" s="11"/>
      <c r="E272" s="11"/>
      <c r="F272" s="11"/>
    </row>
    <row r="273" spans="2:6">
      <c r="B273" s="11"/>
      <c r="C273" s="11"/>
      <c r="D273" s="11"/>
      <c r="E273" s="11"/>
      <c r="F273" s="11"/>
    </row>
    <row r="274" spans="2:6">
      <c r="B274" s="11"/>
      <c r="C274" s="11"/>
      <c r="D274" s="11"/>
      <c r="E274" s="11"/>
      <c r="F274" s="11"/>
    </row>
    <row r="275" spans="2:6">
      <c r="B275" s="11"/>
      <c r="C275" s="11"/>
      <c r="D275" s="11"/>
      <c r="E275" s="11"/>
      <c r="F275" s="11"/>
    </row>
    <row r="276" spans="2:6">
      <c r="B276" s="11"/>
      <c r="C276" s="11"/>
      <c r="D276" s="11"/>
      <c r="E276" s="11"/>
      <c r="F276" s="11"/>
    </row>
    <row r="277" spans="2:6">
      <c r="B277" s="11"/>
      <c r="C277" s="11"/>
      <c r="D277" s="11"/>
      <c r="E277" s="11"/>
      <c r="F277" s="11"/>
    </row>
    <row r="278" spans="2:6">
      <c r="B278" s="11"/>
      <c r="C278" s="11"/>
      <c r="D278" s="11"/>
      <c r="E278" s="11"/>
      <c r="F278" s="11"/>
    </row>
    <row r="279" spans="2:6">
      <c r="B279" s="11"/>
      <c r="C279" s="11"/>
      <c r="D279" s="11"/>
      <c r="E279" s="11"/>
      <c r="F279" s="11"/>
    </row>
    <row r="280" spans="2:6">
      <c r="B280" s="11"/>
      <c r="C280" s="11"/>
      <c r="D280" s="11"/>
      <c r="E280" s="11"/>
      <c r="F280" s="11"/>
    </row>
    <row r="281" spans="2:6">
      <c r="B281" s="11"/>
      <c r="C281" s="11"/>
      <c r="D281" s="11"/>
      <c r="E281" s="11"/>
      <c r="F281" s="11"/>
    </row>
    <row r="282" spans="2:6">
      <c r="B282" s="11"/>
      <c r="C282" s="11"/>
      <c r="D282" s="11"/>
      <c r="E282" s="11"/>
      <c r="F282" s="11"/>
    </row>
    <row r="283" spans="2:6">
      <c r="B283" s="11"/>
      <c r="C283" s="11"/>
      <c r="D283" s="11"/>
      <c r="E283" s="11"/>
      <c r="F283" s="11"/>
    </row>
    <row r="284" spans="2:6">
      <c r="B284" s="11"/>
      <c r="C284" s="11"/>
      <c r="D284" s="11"/>
      <c r="E284" s="11"/>
      <c r="F284" s="11"/>
    </row>
    <row r="285" spans="2:6">
      <c r="B285" s="11"/>
      <c r="C285" s="11"/>
      <c r="D285" s="11"/>
      <c r="E285" s="11"/>
      <c r="F285" s="11"/>
    </row>
    <row r="286" spans="2:6">
      <c r="B286" s="11"/>
      <c r="C286" s="11"/>
      <c r="D286" s="11"/>
      <c r="E286" s="11"/>
      <c r="F286" s="11"/>
    </row>
    <row r="287" spans="2:6">
      <c r="B287" s="11"/>
      <c r="C287" s="11"/>
      <c r="D287" s="11"/>
      <c r="E287" s="11"/>
      <c r="F287" s="11"/>
    </row>
    <row r="288" spans="2:6">
      <c r="B288" s="11"/>
      <c r="C288" s="11"/>
      <c r="D288" s="11"/>
      <c r="E288" s="11"/>
      <c r="F288" s="11"/>
    </row>
    <row r="289" spans="2:6">
      <c r="B289" s="11"/>
      <c r="C289" s="11"/>
      <c r="D289" s="11"/>
      <c r="E289" s="11"/>
      <c r="F289" s="11"/>
    </row>
    <row r="290" spans="2:6">
      <c r="B290" s="11"/>
      <c r="C290" s="11"/>
      <c r="D290" s="11"/>
      <c r="E290" s="11"/>
      <c r="F290" s="11"/>
    </row>
    <row r="291" spans="2:6">
      <c r="B291" s="11"/>
      <c r="C291" s="11"/>
      <c r="D291" s="11"/>
      <c r="E291" s="11"/>
      <c r="F291" s="11"/>
    </row>
    <row r="292" spans="2:6">
      <c r="B292" s="11"/>
      <c r="C292" s="11"/>
      <c r="D292" s="11"/>
      <c r="E292" s="11"/>
      <c r="F292" s="11"/>
    </row>
    <row r="293" spans="2:6">
      <c r="B293" s="11"/>
      <c r="C293" s="11"/>
      <c r="D293" s="11"/>
      <c r="E293" s="11"/>
      <c r="F293" s="11"/>
    </row>
    <row r="294" spans="2:6">
      <c r="B294" s="11"/>
      <c r="C294" s="11"/>
      <c r="D294" s="11"/>
      <c r="E294" s="11"/>
      <c r="F294" s="11"/>
    </row>
    <row r="295" spans="2:6">
      <c r="B295" s="11"/>
      <c r="C295" s="11"/>
      <c r="D295" s="11"/>
      <c r="E295" s="11"/>
      <c r="F295" s="11"/>
    </row>
    <row r="296" spans="2:6">
      <c r="B296" s="11"/>
      <c r="C296" s="11"/>
      <c r="D296" s="11"/>
      <c r="E296" s="11"/>
      <c r="F296" s="11"/>
    </row>
    <row r="297" spans="2:6">
      <c r="B297" s="11"/>
      <c r="C297" s="11"/>
      <c r="D297" s="11"/>
      <c r="E297" s="11"/>
      <c r="F297" s="11"/>
    </row>
    <row r="298" spans="2:6">
      <c r="B298" s="11"/>
      <c r="C298" s="11"/>
      <c r="D298" s="11"/>
      <c r="E298" s="11"/>
      <c r="F298" s="11"/>
    </row>
    <row r="299" spans="2:6">
      <c r="B299" s="11"/>
      <c r="C299" s="11"/>
      <c r="D299" s="11"/>
      <c r="E299" s="11"/>
      <c r="F299" s="11"/>
    </row>
    <row r="300" spans="2:6">
      <c r="B300" s="11"/>
      <c r="C300" s="11"/>
      <c r="D300" s="11"/>
      <c r="E300" s="11"/>
      <c r="F300" s="11"/>
    </row>
    <row r="301" spans="2:6">
      <c r="B301" s="11"/>
      <c r="C301" s="11"/>
      <c r="D301" s="11"/>
      <c r="E301" s="11"/>
      <c r="F301" s="11"/>
    </row>
    <row r="302" spans="2:6">
      <c r="B302" s="11"/>
      <c r="C302" s="11"/>
      <c r="D302" s="11"/>
      <c r="E302" s="11"/>
      <c r="F302" s="11"/>
    </row>
    <row r="303" spans="2:6">
      <c r="B303" s="11"/>
      <c r="C303" s="11"/>
      <c r="D303" s="11"/>
      <c r="E303" s="11"/>
      <c r="F303" s="11"/>
    </row>
    <row r="304" spans="2:6">
      <c r="B304" s="11"/>
      <c r="C304" s="11"/>
      <c r="D304" s="11"/>
      <c r="E304" s="11"/>
      <c r="F304" s="11"/>
    </row>
    <row r="305" spans="2:6">
      <c r="B305" s="11"/>
      <c r="C305" s="11"/>
      <c r="D305" s="11"/>
      <c r="E305" s="11"/>
      <c r="F305" s="11"/>
    </row>
    <row r="306" spans="2:6">
      <c r="B306" s="11"/>
      <c r="C306" s="11"/>
      <c r="D306" s="11"/>
      <c r="E306" s="11"/>
      <c r="F306" s="11"/>
    </row>
    <row r="307" spans="2:6">
      <c r="B307" s="11"/>
      <c r="C307" s="11"/>
      <c r="D307" s="11"/>
      <c r="E307" s="11"/>
      <c r="F307" s="11"/>
    </row>
    <row r="308" spans="2:6">
      <c r="B308" s="11"/>
      <c r="C308" s="11"/>
      <c r="D308" s="11"/>
      <c r="E308" s="11"/>
      <c r="F308" s="11"/>
    </row>
    <row r="309" spans="2:6">
      <c r="B309" s="11"/>
      <c r="C309" s="11"/>
      <c r="D309" s="11"/>
      <c r="E309" s="11"/>
      <c r="F309" s="11"/>
    </row>
    <row r="310" spans="2:6">
      <c r="B310" s="11"/>
      <c r="C310" s="11"/>
      <c r="D310" s="11"/>
      <c r="E310" s="11"/>
      <c r="F310" s="11"/>
    </row>
    <row r="311" spans="2:6">
      <c r="B311" s="11"/>
      <c r="C311" s="11"/>
      <c r="D311" s="11"/>
      <c r="E311" s="11"/>
      <c r="F311" s="11"/>
    </row>
    <row r="312" spans="2:6">
      <c r="B312" s="11"/>
      <c r="C312" s="11"/>
      <c r="D312" s="11"/>
      <c r="E312" s="11"/>
      <c r="F312" s="11"/>
    </row>
    <row r="313" spans="2:6">
      <c r="B313" s="11"/>
      <c r="C313" s="11"/>
      <c r="D313" s="11"/>
      <c r="E313" s="11"/>
      <c r="F313" s="11"/>
    </row>
    <row r="314" spans="2:6">
      <c r="B314" s="11"/>
      <c r="C314" s="11"/>
      <c r="D314" s="11"/>
      <c r="E314" s="11"/>
      <c r="F314" s="11"/>
    </row>
    <row r="315" spans="2:6">
      <c r="B315" s="11"/>
      <c r="C315" s="11"/>
      <c r="D315" s="11"/>
      <c r="E315" s="11"/>
      <c r="F315" s="11"/>
    </row>
    <row r="316" spans="2:6">
      <c r="B316" s="11"/>
      <c r="C316" s="11"/>
      <c r="D316" s="11"/>
      <c r="E316" s="11"/>
      <c r="F316" s="11"/>
    </row>
    <row r="317" spans="2:6">
      <c r="B317" s="11"/>
      <c r="C317" s="11"/>
      <c r="D317" s="11"/>
      <c r="E317" s="11"/>
      <c r="F317" s="11"/>
    </row>
    <row r="318" spans="2:6">
      <c r="B318" s="11"/>
      <c r="C318" s="11"/>
      <c r="D318" s="11"/>
      <c r="E318" s="11"/>
      <c r="F318" s="11"/>
    </row>
    <row r="319" spans="2:6">
      <c r="B319" s="11"/>
      <c r="C319" s="11"/>
      <c r="D319" s="11"/>
      <c r="E319" s="11"/>
      <c r="F319" s="11"/>
    </row>
    <row r="320" spans="2:6">
      <c r="B320" s="11"/>
      <c r="C320" s="11"/>
      <c r="D320" s="11"/>
      <c r="E320" s="11"/>
      <c r="F320" s="11"/>
    </row>
    <row r="321" spans="2:6">
      <c r="B321" s="11"/>
      <c r="C321" s="11"/>
      <c r="D321" s="11"/>
      <c r="E321" s="11"/>
      <c r="F321" s="11"/>
    </row>
    <row r="322" spans="2:6">
      <c r="B322" s="11"/>
      <c r="C322" s="11"/>
      <c r="D322" s="11"/>
      <c r="E322" s="11"/>
      <c r="F322" s="11"/>
    </row>
    <row r="323" spans="2:6">
      <c r="B323" s="11"/>
      <c r="C323" s="11"/>
      <c r="D323" s="11"/>
      <c r="E323" s="11"/>
      <c r="F323" s="11"/>
    </row>
    <row r="324" spans="2:6">
      <c r="B324" s="11"/>
      <c r="C324" s="11"/>
      <c r="D324" s="11"/>
      <c r="E324" s="11"/>
      <c r="F324" s="11"/>
    </row>
    <row r="325" spans="2:6">
      <c r="B325" s="11"/>
      <c r="C325" s="11"/>
      <c r="D325" s="11"/>
      <c r="E325" s="11"/>
      <c r="F325" s="11"/>
    </row>
    <row r="326" spans="2:6">
      <c r="B326" s="11"/>
      <c r="C326" s="11"/>
      <c r="D326" s="11"/>
      <c r="E326" s="11"/>
      <c r="F326" s="11"/>
    </row>
    <row r="327" spans="2:6">
      <c r="B327" s="11"/>
      <c r="C327" s="11"/>
      <c r="D327" s="11"/>
      <c r="E327" s="11"/>
      <c r="F327" s="11"/>
    </row>
    <row r="328" spans="2:6">
      <c r="B328" s="11"/>
      <c r="C328" s="11"/>
      <c r="D328" s="11"/>
      <c r="E328" s="11"/>
      <c r="F328" s="11"/>
    </row>
    <row r="329" spans="2:6">
      <c r="B329" s="11"/>
      <c r="C329" s="11"/>
      <c r="D329" s="11"/>
      <c r="E329" s="11"/>
      <c r="F329" s="11"/>
    </row>
    <row r="330" spans="2:6">
      <c r="B330" s="11"/>
      <c r="C330" s="11"/>
      <c r="D330" s="11"/>
      <c r="E330" s="11"/>
      <c r="F330" s="11"/>
    </row>
    <row r="331" spans="2:6">
      <c r="B331" s="11"/>
      <c r="C331" s="11"/>
      <c r="D331" s="11"/>
      <c r="E331" s="11"/>
      <c r="F331" s="11"/>
    </row>
    <row r="332" spans="2:6">
      <c r="B332" s="11"/>
      <c r="C332" s="11"/>
      <c r="D332" s="11"/>
      <c r="E332" s="11"/>
      <c r="F332" s="11"/>
    </row>
    <row r="333" spans="2:6">
      <c r="B333" s="11"/>
      <c r="C333" s="11"/>
      <c r="D333" s="11"/>
      <c r="E333" s="11"/>
      <c r="F333" s="11"/>
    </row>
    <row r="334" spans="2:6">
      <c r="B334" s="11"/>
      <c r="C334" s="11"/>
      <c r="D334" s="11"/>
      <c r="E334" s="11"/>
      <c r="F334" s="11"/>
    </row>
    <row r="335" spans="2:6">
      <c r="B335" s="11"/>
      <c r="C335" s="11"/>
      <c r="D335" s="11"/>
      <c r="E335" s="11"/>
      <c r="F335" s="11"/>
    </row>
    <row r="336" spans="2:6">
      <c r="B336" s="11"/>
      <c r="C336" s="11"/>
      <c r="D336" s="11"/>
      <c r="E336" s="11"/>
      <c r="F336" s="11"/>
    </row>
    <row r="337" spans="2:6">
      <c r="B337" s="11"/>
      <c r="C337" s="11"/>
      <c r="D337" s="11"/>
      <c r="E337" s="11"/>
      <c r="F337" s="11"/>
    </row>
    <row r="338" spans="2:6">
      <c r="B338" s="11"/>
      <c r="C338" s="11"/>
      <c r="D338" s="11"/>
      <c r="E338" s="11"/>
      <c r="F338" s="11"/>
    </row>
    <row r="339" spans="2:6">
      <c r="B339" s="11"/>
      <c r="C339" s="11"/>
      <c r="D339" s="11"/>
      <c r="E339" s="11"/>
      <c r="F339" s="11"/>
    </row>
    <row r="340" spans="2:6">
      <c r="B340" s="11"/>
      <c r="C340" s="11"/>
      <c r="D340" s="11"/>
      <c r="E340" s="11"/>
      <c r="F340" s="11"/>
    </row>
    <row r="341" spans="2:6">
      <c r="B341" s="11"/>
      <c r="C341" s="11"/>
      <c r="D341" s="11"/>
      <c r="E341" s="11"/>
      <c r="F341" s="11"/>
    </row>
    <row r="342" spans="2:6">
      <c r="B342" s="11"/>
      <c r="C342" s="11"/>
      <c r="D342" s="11"/>
      <c r="E342" s="11"/>
      <c r="F342" s="11"/>
    </row>
    <row r="343" spans="2:6">
      <c r="B343" s="11"/>
      <c r="C343" s="11"/>
      <c r="D343" s="11"/>
      <c r="E343" s="11"/>
      <c r="F343" s="11"/>
    </row>
    <row r="344" spans="2:6">
      <c r="B344" s="11"/>
      <c r="C344" s="11"/>
      <c r="D344" s="11"/>
      <c r="E344" s="11"/>
      <c r="F344" s="11"/>
    </row>
    <row r="345" spans="2:6">
      <c r="B345" s="11"/>
      <c r="C345" s="11"/>
      <c r="D345" s="11"/>
      <c r="E345" s="11"/>
      <c r="F345" s="11"/>
    </row>
    <row r="346" spans="2:6">
      <c r="B346" s="11"/>
      <c r="C346" s="11"/>
      <c r="D346" s="11"/>
      <c r="E346" s="11"/>
      <c r="F346" s="11"/>
    </row>
    <row r="347" spans="2:6">
      <c r="B347" s="11"/>
      <c r="C347" s="11"/>
      <c r="D347" s="11"/>
      <c r="E347" s="11"/>
      <c r="F347" s="11"/>
    </row>
    <row r="348" spans="2:6">
      <c r="B348" s="11"/>
      <c r="C348" s="11"/>
      <c r="D348" s="11"/>
      <c r="E348" s="11"/>
      <c r="F348" s="11"/>
    </row>
    <row r="349" spans="2:6">
      <c r="B349" s="11"/>
      <c r="C349" s="11"/>
      <c r="D349" s="11"/>
      <c r="E349" s="11"/>
      <c r="F349" s="11"/>
    </row>
    <row r="350" spans="2:6">
      <c r="B350" s="11"/>
      <c r="C350" s="11"/>
      <c r="D350" s="11"/>
      <c r="E350" s="11"/>
      <c r="F350" s="11"/>
    </row>
    <row r="351" spans="2:6">
      <c r="B351" s="11"/>
      <c r="C351" s="11"/>
      <c r="D351" s="11"/>
      <c r="E351" s="11"/>
      <c r="F351" s="11"/>
    </row>
    <row r="352" spans="2:6">
      <c r="B352" s="11"/>
      <c r="C352" s="11"/>
      <c r="D352" s="11"/>
      <c r="E352" s="11"/>
      <c r="F352" s="11"/>
    </row>
    <row r="353" spans="2:6">
      <c r="B353" s="11"/>
      <c r="C353" s="11"/>
      <c r="D353" s="11"/>
      <c r="E353" s="11"/>
      <c r="F353" s="11"/>
    </row>
    <row r="354" spans="2:6">
      <c r="B354" s="11"/>
      <c r="C354" s="11"/>
      <c r="D354" s="11"/>
      <c r="E354" s="11"/>
      <c r="F354" s="11"/>
    </row>
    <row r="355" spans="2:6">
      <c r="B355" s="11"/>
      <c r="C355" s="11"/>
      <c r="D355" s="11"/>
      <c r="E355" s="11"/>
      <c r="F355" s="11"/>
    </row>
    <row r="356" spans="2:6">
      <c r="B356" s="11"/>
      <c r="C356" s="11"/>
      <c r="D356" s="11"/>
      <c r="E356" s="11"/>
      <c r="F356" s="11"/>
    </row>
    <row r="357" spans="2:6">
      <c r="B357" s="11"/>
      <c r="C357" s="11"/>
      <c r="D357" s="11"/>
      <c r="E357" s="11"/>
      <c r="F357" s="11"/>
    </row>
    <row r="358" spans="2:6">
      <c r="B358" s="11"/>
      <c r="C358" s="11"/>
      <c r="D358" s="11"/>
      <c r="E358" s="11"/>
      <c r="F358" s="11"/>
    </row>
    <row r="359" spans="2:6">
      <c r="B359" s="11"/>
      <c r="C359" s="11"/>
      <c r="D359" s="11"/>
      <c r="E359" s="11"/>
      <c r="F359" s="11"/>
    </row>
    <row r="360" spans="2:6">
      <c r="B360" s="11"/>
      <c r="C360" s="11"/>
      <c r="D360" s="11"/>
      <c r="E360" s="11"/>
      <c r="F360" s="11"/>
    </row>
    <row r="361" spans="2:6">
      <c r="B361" s="11"/>
      <c r="C361" s="11"/>
      <c r="D361" s="11"/>
      <c r="E361" s="11"/>
      <c r="F361" s="11"/>
    </row>
    <row r="362" spans="2:6">
      <c r="B362" s="11"/>
      <c r="C362" s="11"/>
      <c r="D362" s="11"/>
      <c r="E362" s="11"/>
      <c r="F362" s="11"/>
    </row>
    <row r="363" spans="2:6">
      <c r="B363" s="11"/>
      <c r="C363" s="11"/>
      <c r="D363" s="11"/>
      <c r="E363" s="11"/>
      <c r="F363" s="11"/>
    </row>
    <row r="364" spans="2:6">
      <c r="B364" s="11"/>
      <c r="C364" s="11"/>
      <c r="D364" s="11"/>
      <c r="E364" s="11"/>
      <c r="F364" s="11"/>
    </row>
    <row r="365" spans="2:6">
      <c r="B365" s="11"/>
      <c r="C365" s="11"/>
      <c r="D365" s="11"/>
      <c r="E365" s="11"/>
      <c r="F365" s="11"/>
    </row>
    <row r="366" spans="2:6">
      <c r="B366" s="11"/>
      <c r="C366" s="11"/>
      <c r="D366" s="11"/>
      <c r="E366" s="11"/>
      <c r="F366" s="11"/>
    </row>
    <row r="367" spans="2:6">
      <c r="B367" s="11"/>
      <c r="C367" s="11"/>
      <c r="D367" s="11"/>
      <c r="E367" s="11"/>
      <c r="F367" s="11"/>
    </row>
    <row r="368" spans="2:6">
      <c r="B368" s="11"/>
      <c r="C368" s="11"/>
      <c r="D368" s="11"/>
      <c r="E368" s="11"/>
      <c r="F368" s="11"/>
    </row>
    <row r="369" spans="2:6">
      <c r="B369" s="11"/>
      <c r="C369" s="11"/>
      <c r="D369" s="11"/>
      <c r="E369" s="11"/>
      <c r="F369" s="11"/>
    </row>
    <row r="370" spans="2:6">
      <c r="B370" s="11"/>
      <c r="C370" s="11"/>
      <c r="D370" s="11"/>
      <c r="E370" s="11"/>
      <c r="F370" s="11"/>
    </row>
    <row r="371" spans="2:6">
      <c r="B371" s="11"/>
      <c r="C371" s="11"/>
      <c r="D371" s="11"/>
      <c r="E371" s="11"/>
      <c r="F371" s="11"/>
    </row>
    <row r="372" spans="2:6">
      <c r="B372" s="11"/>
      <c r="C372" s="11"/>
      <c r="D372" s="11"/>
      <c r="E372" s="11"/>
      <c r="F372" s="11"/>
    </row>
    <row r="373" spans="2:6">
      <c r="B373" s="11"/>
      <c r="C373" s="11"/>
      <c r="D373" s="11"/>
      <c r="E373" s="11"/>
      <c r="F373" s="11"/>
    </row>
    <row r="374" spans="2:6">
      <c r="B374" s="11"/>
      <c r="C374" s="11"/>
      <c r="D374" s="11"/>
      <c r="E374" s="11"/>
      <c r="F374" s="11"/>
    </row>
    <row r="375" spans="2:6">
      <c r="B375" s="11"/>
      <c r="C375" s="11"/>
      <c r="D375" s="11"/>
      <c r="E375" s="11"/>
      <c r="F375" s="11"/>
    </row>
    <row r="376" spans="2:6">
      <c r="B376" s="11"/>
      <c r="C376" s="11"/>
      <c r="D376" s="11"/>
      <c r="E376" s="11"/>
      <c r="F376" s="11"/>
    </row>
    <row r="377" spans="2:6">
      <c r="B377" s="11"/>
      <c r="C377" s="11"/>
      <c r="D377" s="11"/>
      <c r="E377" s="11"/>
      <c r="F377" s="11"/>
    </row>
    <row r="378" spans="2:6">
      <c r="B378" s="11"/>
      <c r="C378" s="11"/>
      <c r="D378" s="11"/>
      <c r="E378" s="11"/>
      <c r="F378" s="11"/>
    </row>
    <row r="379" spans="2:6">
      <c r="B379" s="11"/>
      <c r="C379" s="11"/>
      <c r="D379" s="11"/>
      <c r="E379" s="11"/>
      <c r="F379" s="11"/>
    </row>
    <row r="380" spans="2:6">
      <c r="B380" s="11"/>
      <c r="C380" s="11"/>
      <c r="D380" s="11"/>
      <c r="E380" s="11"/>
      <c r="F380" s="11"/>
    </row>
    <row r="381" spans="2:6">
      <c r="B381" s="11"/>
      <c r="C381" s="11"/>
      <c r="D381" s="11"/>
      <c r="E381" s="11"/>
      <c r="F381" s="11"/>
    </row>
    <row r="382" spans="2:6">
      <c r="B382" s="11"/>
      <c r="C382" s="11"/>
      <c r="D382" s="11"/>
      <c r="E382" s="11"/>
      <c r="F382" s="11"/>
    </row>
    <row r="383" spans="2:6">
      <c r="B383" s="11"/>
      <c r="C383" s="11"/>
      <c r="D383" s="11"/>
      <c r="E383" s="11"/>
      <c r="F383" s="11"/>
    </row>
    <row r="384" spans="2:6">
      <c r="B384" s="11"/>
      <c r="C384" s="11"/>
      <c r="D384" s="11"/>
      <c r="E384" s="11"/>
      <c r="F384" s="11"/>
    </row>
    <row r="385" spans="2:6">
      <c r="B385" s="11"/>
      <c r="C385" s="11"/>
      <c r="D385" s="11"/>
      <c r="E385" s="11"/>
      <c r="F385" s="11"/>
    </row>
    <row r="386" spans="2:6">
      <c r="B386" s="11"/>
      <c r="C386" s="11"/>
      <c r="D386" s="11"/>
      <c r="E386" s="11"/>
      <c r="F386" s="11"/>
    </row>
    <row r="387" spans="2:6">
      <c r="B387" s="11"/>
      <c r="C387" s="11"/>
      <c r="D387" s="11"/>
      <c r="E387" s="11"/>
      <c r="F387" s="11"/>
    </row>
    <row r="388" spans="2:6">
      <c r="B388" s="11"/>
      <c r="C388" s="11"/>
      <c r="D388" s="11"/>
      <c r="E388" s="11"/>
      <c r="F388" s="11"/>
    </row>
    <row r="389" spans="2:6">
      <c r="B389" s="11"/>
      <c r="C389" s="11"/>
      <c r="D389" s="11"/>
      <c r="E389" s="11"/>
      <c r="F389" s="11"/>
    </row>
    <row r="390" spans="2:6">
      <c r="B390" s="11"/>
      <c r="C390" s="11"/>
      <c r="D390" s="11"/>
      <c r="E390" s="11"/>
      <c r="F390" s="11"/>
    </row>
    <row r="391" spans="2:6">
      <c r="B391" s="11"/>
      <c r="C391" s="11"/>
      <c r="D391" s="11"/>
      <c r="E391" s="11"/>
      <c r="F391" s="11"/>
    </row>
    <row r="392" spans="2:6">
      <c r="B392" s="11"/>
      <c r="C392" s="11"/>
      <c r="D392" s="11"/>
      <c r="E392" s="11"/>
      <c r="F392" s="11"/>
    </row>
    <row r="393" spans="2:6">
      <c r="B393" s="11"/>
      <c r="C393" s="11"/>
      <c r="D393" s="11"/>
      <c r="E393" s="11"/>
      <c r="F393" s="11"/>
    </row>
    <row r="394" spans="2:6">
      <c r="B394" s="11"/>
      <c r="C394" s="11"/>
      <c r="D394" s="11"/>
      <c r="E394" s="11"/>
      <c r="F394" s="11"/>
    </row>
    <row r="395" spans="2:6">
      <c r="B395" s="11"/>
      <c r="C395" s="11"/>
      <c r="D395" s="11"/>
      <c r="E395" s="11"/>
      <c r="F395" s="11"/>
    </row>
    <row r="396" spans="2:6">
      <c r="B396" s="11"/>
      <c r="C396" s="11"/>
      <c r="D396" s="11"/>
      <c r="E396" s="11"/>
      <c r="F396" s="11"/>
    </row>
    <row r="397" spans="2:6">
      <c r="B397" s="11"/>
      <c r="C397" s="11"/>
      <c r="D397" s="11"/>
      <c r="E397" s="11"/>
      <c r="F397" s="11"/>
    </row>
    <row r="398" spans="2:6">
      <c r="B398" s="11"/>
      <c r="C398" s="11"/>
      <c r="D398" s="11"/>
      <c r="E398" s="11"/>
      <c r="F398" s="11"/>
    </row>
    <row r="399" spans="2:6">
      <c r="B399" s="11"/>
      <c r="C399" s="11"/>
      <c r="D399" s="11"/>
      <c r="E399" s="11"/>
      <c r="F399" s="11"/>
    </row>
    <row r="400" spans="2:6">
      <c r="B400" s="11"/>
      <c r="C400" s="11"/>
      <c r="D400" s="11"/>
      <c r="E400" s="11"/>
      <c r="F400" s="11"/>
    </row>
    <row r="401" spans="2:6">
      <c r="B401" s="11"/>
      <c r="C401" s="11"/>
      <c r="D401" s="11"/>
      <c r="E401" s="11"/>
      <c r="F401" s="11"/>
    </row>
    <row r="402" spans="2:6">
      <c r="B402" s="11"/>
      <c r="C402" s="11"/>
      <c r="D402" s="11"/>
      <c r="E402" s="11"/>
      <c r="F402" s="11"/>
    </row>
    <row r="403" spans="2:6">
      <c r="B403" s="11"/>
      <c r="C403" s="11"/>
      <c r="D403" s="11"/>
      <c r="E403" s="11"/>
      <c r="F403" s="11"/>
    </row>
    <row r="404" spans="2:6">
      <c r="B404" s="11"/>
      <c r="C404" s="11"/>
      <c r="D404" s="11"/>
      <c r="E404" s="11"/>
      <c r="F404" s="11"/>
    </row>
    <row r="405" spans="2:6">
      <c r="B405" s="11"/>
      <c r="C405" s="11"/>
      <c r="D405" s="11"/>
      <c r="E405" s="11"/>
      <c r="F405" s="11"/>
    </row>
    <row r="406" spans="2:6">
      <c r="B406" s="11"/>
      <c r="C406" s="11"/>
      <c r="D406" s="11"/>
      <c r="E406" s="11"/>
      <c r="F406" s="11"/>
    </row>
    <row r="407" spans="2:6">
      <c r="B407" s="11"/>
      <c r="C407" s="11"/>
      <c r="D407" s="11"/>
      <c r="E407" s="11"/>
      <c r="F407" s="11"/>
    </row>
    <row r="408" spans="2:6">
      <c r="B408" s="11"/>
      <c r="C408" s="11"/>
      <c r="D408" s="11"/>
      <c r="E408" s="11"/>
      <c r="F408" s="11"/>
    </row>
    <row r="409" spans="2:6">
      <c r="B409" s="11"/>
      <c r="C409" s="11"/>
      <c r="D409" s="11"/>
      <c r="E409" s="11"/>
      <c r="F409" s="11"/>
    </row>
    <row r="410" spans="2:6">
      <c r="B410" s="11"/>
      <c r="C410" s="11"/>
      <c r="D410" s="11"/>
      <c r="E410" s="11"/>
      <c r="F410" s="11"/>
    </row>
    <row r="411" spans="2:6">
      <c r="B411" s="11"/>
      <c r="C411" s="11"/>
      <c r="D411" s="11"/>
      <c r="E411" s="11"/>
      <c r="F411" s="11"/>
    </row>
    <row r="412" spans="2:6">
      <c r="B412" s="11"/>
      <c r="C412" s="11"/>
      <c r="D412" s="11"/>
      <c r="E412" s="11"/>
      <c r="F412" s="11"/>
    </row>
    <row r="413" spans="2:6">
      <c r="B413" s="11"/>
      <c r="C413" s="11"/>
      <c r="D413" s="11"/>
      <c r="E413" s="11"/>
      <c r="F413" s="11"/>
    </row>
    <row r="414" spans="2:6">
      <c r="B414" s="11"/>
      <c r="C414" s="11"/>
      <c r="D414" s="11"/>
      <c r="E414" s="11"/>
      <c r="F414" s="11"/>
    </row>
    <row r="415" spans="2:6">
      <c r="B415" s="11"/>
      <c r="C415" s="11"/>
      <c r="D415" s="11"/>
      <c r="E415" s="11"/>
      <c r="F415" s="11"/>
    </row>
    <row r="416" spans="2:6">
      <c r="B416" s="11"/>
      <c r="C416" s="11"/>
      <c r="D416" s="11"/>
      <c r="E416" s="11"/>
      <c r="F416" s="11"/>
    </row>
    <row r="417" spans="2:6">
      <c r="B417" s="11"/>
      <c r="C417" s="11"/>
      <c r="D417" s="11"/>
      <c r="E417" s="11"/>
      <c r="F417" s="11"/>
    </row>
    <row r="418" spans="2:6">
      <c r="B418" s="11"/>
      <c r="C418" s="11"/>
      <c r="D418" s="11"/>
      <c r="E418" s="11"/>
      <c r="F418" s="11"/>
    </row>
    <row r="419" spans="2:6">
      <c r="B419" s="11"/>
      <c r="C419" s="11"/>
      <c r="D419" s="11"/>
      <c r="E419" s="11"/>
      <c r="F419" s="11"/>
    </row>
    <row r="420" spans="2:6">
      <c r="B420" s="11"/>
      <c r="C420" s="11"/>
      <c r="D420" s="11"/>
      <c r="E420" s="11"/>
      <c r="F420" s="11"/>
    </row>
    <row r="421" spans="2:6">
      <c r="B421" s="11"/>
      <c r="C421" s="11"/>
      <c r="D421" s="11"/>
      <c r="E421" s="11"/>
      <c r="F421" s="11"/>
    </row>
    <row r="422" spans="2:6">
      <c r="B422" s="11"/>
      <c r="C422" s="11"/>
      <c r="D422" s="11"/>
      <c r="E422" s="11"/>
      <c r="F422" s="11"/>
    </row>
    <row r="423" spans="2:6">
      <c r="B423" s="11"/>
      <c r="C423" s="11"/>
      <c r="D423" s="11"/>
      <c r="E423" s="11"/>
      <c r="F423" s="11"/>
    </row>
    <row r="424" spans="2:6">
      <c r="B424" s="11"/>
      <c r="C424" s="11"/>
      <c r="D424" s="11"/>
      <c r="E424" s="11"/>
      <c r="F424" s="11"/>
    </row>
    <row r="425" spans="2:6">
      <c r="B425" s="11"/>
      <c r="C425" s="11"/>
      <c r="D425" s="11"/>
      <c r="E425" s="11"/>
      <c r="F425" s="11"/>
    </row>
    <row r="426" spans="2:6">
      <c r="B426" s="11"/>
      <c r="C426" s="11"/>
      <c r="D426" s="11"/>
      <c r="E426" s="11"/>
      <c r="F426" s="11"/>
    </row>
    <row r="427" spans="2:6">
      <c r="B427" s="11"/>
      <c r="C427" s="11"/>
      <c r="D427" s="11"/>
      <c r="E427" s="11"/>
      <c r="F427" s="11"/>
    </row>
    <row r="428" spans="2:6">
      <c r="B428" s="11"/>
      <c r="C428" s="11"/>
      <c r="D428" s="11"/>
      <c r="E428" s="11"/>
      <c r="F428" s="11"/>
    </row>
    <row r="429" spans="2:6">
      <c r="B429" s="11"/>
      <c r="C429" s="11"/>
      <c r="D429" s="11"/>
      <c r="E429" s="11"/>
      <c r="F429" s="11"/>
    </row>
    <row r="430" spans="2:6">
      <c r="B430" s="11"/>
      <c r="C430" s="11"/>
      <c r="D430" s="11"/>
      <c r="E430" s="11"/>
      <c r="F430" s="11"/>
    </row>
    <row r="431" spans="2:6">
      <c r="B431" s="11"/>
      <c r="C431" s="11"/>
      <c r="D431" s="11"/>
      <c r="E431" s="11"/>
      <c r="F431" s="11"/>
    </row>
    <row r="432" spans="2:6">
      <c r="B432" s="11"/>
      <c r="C432" s="11"/>
      <c r="D432" s="11"/>
      <c r="E432" s="11"/>
      <c r="F432" s="11"/>
    </row>
    <row r="433" spans="2:6">
      <c r="B433" s="11"/>
      <c r="C433" s="11"/>
      <c r="D433" s="11"/>
      <c r="E433" s="11"/>
      <c r="F433" s="11"/>
    </row>
    <row r="434" spans="2:6">
      <c r="B434" s="11"/>
      <c r="C434" s="11"/>
      <c r="D434" s="11"/>
      <c r="E434" s="11"/>
      <c r="F434" s="11"/>
    </row>
    <row r="435" spans="2:6">
      <c r="B435" s="11"/>
      <c r="C435" s="11"/>
      <c r="D435" s="11"/>
      <c r="E435" s="11"/>
      <c r="F435" s="11"/>
    </row>
    <row r="436" spans="2:6">
      <c r="B436" s="11"/>
      <c r="C436" s="11"/>
      <c r="D436" s="11"/>
      <c r="E436" s="11"/>
      <c r="F436" s="11"/>
    </row>
    <row r="437" spans="2:6">
      <c r="B437" s="11"/>
      <c r="C437" s="11"/>
      <c r="D437" s="11"/>
      <c r="E437" s="11"/>
      <c r="F437" s="11"/>
    </row>
    <row r="438" spans="2:6">
      <c r="B438" s="11"/>
      <c r="C438" s="11"/>
      <c r="D438" s="11"/>
      <c r="E438" s="11"/>
      <c r="F438" s="11"/>
    </row>
    <row r="439" spans="2:6">
      <c r="B439" s="11"/>
      <c r="C439" s="11"/>
      <c r="D439" s="11"/>
      <c r="E439" s="11"/>
      <c r="F439" s="11"/>
    </row>
    <row r="440" spans="2:6">
      <c r="B440" s="11"/>
      <c r="C440" s="11"/>
      <c r="D440" s="11"/>
      <c r="E440" s="11"/>
      <c r="F440" s="11"/>
    </row>
    <row r="441" spans="2:6">
      <c r="B441" s="11"/>
      <c r="C441" s="11"/>
      <c r="D441" s="11"/>
      <c r="E441" s="11"/>
      <c r="F441" s="11"/>
    </row>
    <row r="442" spans="2:6">
      <c r="B442" s="11"/>
      <c r="C442" s="11"/>
      <c r="D442" s="11"/>
      <c r="E442" s="11"/>
      <c r="F442" s="11"/>
    </row>
    <row r="443" spans="2:6">
      <c r="B443" s="11"/>
      <c r="C443" s="11"/>
      <c r="D443" s="11"/>
      <c r="E443" s="11"/>
      <c r="F443" s="11"/>
    </row>
    <row r="444" spans="2:6">
      <c r="B444" s="11"/>
      <c r="C444" s="11"/>
      <c r="D444" s="11"/>
      <c r="E444" s="11"/>
      <c r="F444" s="11"/>
    </row>
    <row r="445" spans="2:6">
      <c r="B445" s="11"/>
      <c r="C445" s="11"/>
      <c r="D445" s="11"/>
      <c r="E445" s="11"/>
      <c r="F445" s="11"/>
    </row>
    <row r="446" spans="2:6">
      <c r="B446" s="11"/>
      <c r="C446" s="11"/>
      <c r="D446" s="11"/>
      <c r="E446" s="11"/>
      <c r="F446" s="11"/>
    </row>
    <row r="447" spans="2:6">
      <c r="B447" s="11"/>
      <c r="C447" s="11"/>
      <c r="D447" s="11"/>
      <c r="E447" s="11"/>
      <c r="F447" s="11"/>
    </row>
    <row r="448" spans="2:6">
      <c r="B448" s="11"/>
      <c r="C448" s="11"/>
      <c r="D448" s="11"/>
      <c r="E448" s="11"/>
      <c r="F448" s="11"/>
    </row>
    <row r="449" spans="2:6">
      <c r="B449" s="11"/>
      <c r="C449" s="11"/>
      <c r="D449" s="11"/>
      <c r="E449" s="11"/>
      <c r="F449" s="11"/>
    </row>
    <row r="450" spans="2:6">
      <c r="B450" s="11"/>
      <c r="C450" s="11"/>
      <c r="D450" s="11"/>
      <c r="E450" s="11"/>
      <c r="F450" s="11"/>
    </row>
    <row r="451" spans="2:6">
      <c r="B451" s="11"/>
      <c r="C451" s="11"/>
      <c r="D451" s="11"/>
      <c r="E451" s="11"/>
      <c r="F451" s="11"/>
    </row>
    <row r="452" spans="2:6">
      <c r="B452" s="11"/>
      <c r="C452" s="11"/>
      <c r="D452" s="11"/>
      <c r="E452" s="11"/>
      <c r="F452" s="11"/>
    </row>
    <row r="453" spans="2:6">
      <c r="B453" s="11"/>
      <c r="C453" s="11"/>
      <c r="D453" s="11"/>
      <c r="E453" s="11"/>
      <c r="F453" s="11"/>
    </row>
    <row r="454" spans="2:6">
      <c r="B454" s="11"/>
      <c r="C454" s="11"/>
      <c r="D454" s="11"/>
      <c r="E454" s="11"/>
      <c r="F454" s="11"/>
    </row>
    <row r="455" spans="2:6">
      <c r="B455" s="11"/>
      <c r="C455" s="11"/>
      <c r="D455" s="11"/>
      <c r="E455" s="11"/>
      <c r="F455" s="11"/>
    </row>
    <row r="456" spans="2:6">
      <c r="B456" s="11"/>
      <c r="C456" s="11"/>
      <c r="D456" s="11"/>
      <c r="E456" s="11"/>
      <c r="F456" s="11"/>
    </row>
    <row r="457" spans="2:6">
      <c r="B457" s="11"/>
      <c r="C457" s="11"/>
      <c r="D457" s="11"/>
      <c r="E457" s="11"/>
      <c r="F457" s="11"/>
    </row>
    <row r="458" spans="2:6">
      <c r="B458" s="11"/>
      <c r="C458" s="11"/>
      <c r="D458" s="11"/>
      <c r="E458" s="11"/>
      <c r="F458" s="11"/>
    </row>
    <row r="459" spans="2:6">
      <c r="B459" s="11"/>
      <c r="C459" s="11"/>
      <c r="D459" s="11"/>
      <c r="E459" s="11"/>
      <c r="F459" s="11"/>
    </row>
    <row r="460" spans="2:6">
      <c r="B460" s="11"/>
      <c r="C460" s="11"/>
      <c r="D460" s="11"/>
      <c r="E460" s="11"/>
      <c r="F460" s="11"/>
    </row>
    <row r="461" spans="2:6">
      <c r="B461" s="11"/>
      <c r="C461" s="11"/>
      <c r="D461" s="11"/>
      <c r="E461" s="11"/>
      <c r="F461" s="11"/>
    </row>
    <row r="462" spans="2:6">
      <c r="B462" s="11"/>
      <c r="C462" s="11"/>
      <c r="D462" s="11"/>
      <c r="E462" s="11"/>
      <c r="F462" s="11"/>
    </row>
    <row r="463" spans="2:6">
      <c r="B463" s="11"/>
      <c r="C463" s="11"/>
      <c r="D463" s="11"/>
      <c r="E463" s="11"/>
      <c r="F463" s="11"/>
    </row>
    <row r="464" spans="2:6">
      <c r="B464" s="11"/>
      <c r="C464" s="11"/>
      <c r="D464" s="11"/>
      <c r="E464" s="11"/>
      <c r="F464" s="11"/>
    </row>
    <row r="465" spans="2:6">
      <c r="B465" s="11"/>
      <c r="C465" s="11"/>
      <c r="D465" s="11"/>
      <c r="E465" s="11"/>
      <c r="F465" s="11"/>
    </row>
    <row r="466" spans="2:6">
      <c r="B466" s="11"/>
      <c r="C466" s="11"/>
      <c r="D466" s="11"/>
      <c r="E466" s="11"/>
      <c r="F466" s="11"/>
    </row>
    <row r="467" spans="2:6">
      <c r="B467" s="11"/>
      <c r="C467" s="11"/>
      <c r="D467" s="11"/>
      <c r="E467" s="11"/>
      <c r="F467" s="11"/>
    </row>
    <row r="468" spans="2:6">
      <c r="B468" s="11"/>
      <c r="C468" s="11"/>
      <c r="D468" s="11"/>
      <c r="E468" s="11"/>
      <c r="F468" s="11"/>
    </row>
    <row r="469" spans="2:6">
      <c r="B469" s="11"/>
      <c r="C469" s="11"/>
      <c r="D469" s="11"/>
      <c r="E469" s="11"/>
      <c r="F469" s="11"/>
    </row>
    <row r="470" spans="2:6">
      <c r="B470" s="11"/>
      <c r="C470" s="11"/>
      <c r="D470" s="11"/>
      <c r="E470" s="11"/>
      <c r="F470" s="11"/>
    </row>
    <row r="471" spans="2:6">
      <c r="B471" s="11"/>
      <c r="C471" s="11"/>
      <c r="D471" s="11"/>
      <c r="E471" s="11"/>
      <c r="F471" s="11"/>
    </row>
    <row r="472" spans="2:6">
      <c r="B472" s="11"/>
      <c r="C472" s="11"/>
      <c r="D472" s="11"/>
      <c r="E472" s="11"/>
      <c r="F472" s="11"/>
    </row>
    <row r="473" spans="2:6">
      <c r="B473" s="11"/>
      <c r="C473" s="11"/>
      <c r="D473" s="11"/>
      <c r="E473" s="11"/>
      <c r="F473" s="11"/>
    </row>
    <row r="474" spans="2:6">
      <c r="B474" s="11"/>
      <c r="C474" s="11"/>
      <c r="D474" s="11"/>
      <c r="E474" s="11"/>
      <c r="F474" s="11"/>
    </row>
    <row r="475" spans="2:6">
      <c r="B475" s="11"/>
      <c r="C475" s="11"/>
      <c r="D475" s="11"/>
      <c r="E475" s="11"/>
      <c r="F475" s="11"/>
    </row>
    <row r="476" spans="2:6">
      <c r="B476" s="11"/>
      <c r="C476" s="11"/>
      <c r="D476" s="11"/>
      <c r="E476" s="11"/>
      <c r="F476" s="11"/>
    </row>
    <row r="477" spans="2:6">
      <c r="B477" s="11"/>
      <c r="C477" s="11"/>
      <c r="D477" s="11"/>
      <c r="E477" s="11"/>
      <c r="F477" s="11"/>
    </row>
    <row r="478" spans="2:6">
      <c r="B478" s="11"/>
      <c r="C478" s="11"/>
      <c r="D478" s="11"/>
      <c r="E478" s="11"/>
      <c r="F478" s="11"/>
    </row>
    <row r="479" spans="2:6">
      <c r="B479" s="11"/>
      <c r="C479" s="11"/>
      <c r="D479" s="11"/>
      <c r="E479" s="11"/>
      <c r="F479" s="11"/>
    </row>
    <row r="480" spans="2:6">
      <c r="B480" s="11"/>
      <c r="C480" s="11"/>
      <c r="D480" s="11"/>
      <c r="E480" s="11"/>
      <c r="F480" s="11"/>
    </row>
    <row r="481" spans="2:6">
      <c r="B481" s="11"/>
      <c r="C481" s="11"/>
      <c r="D481" s="11"/>
      <c r="E481" s="11"/>
      <c r="F481" s="11"/>
    </row>
    <row r="482" spans="2:6">
      <c r="B482" s="11"/>
      <c r="C482" s="11"/>
      <c r="D482" s="11"/>
      <c r="E482" s="11"/>
      <c r="F482" s="11"/>
    </row>
    <row r="483" spans="2:6">
      <c r="B483" s="11"/>
      <c r="C483" s="11"/>
      <c r="D483" s="11"/>
      <c r="E483" s="11"/>
      <c r="F483" s="11"/>
    </row>
    <row r="484" spans="2:6">
      <c r="B484" s="11"/>
      <c r="C484" s="11"/>
      <c r="D484" s="11"/>
      <c r="E484" s="11"/>
      <c r="F484" s="11"/>
    </row>
    <row r="485" spans="2:6">
      <c r="B485" s="11"/>
      <c r="C485" s="11"/>
      <c r="D485" s="11"/>
      <c r="E485" s="11"/>
      <c r="F485" s="11"/>
    </row>
    <row r="486" spans="2:6">
      <c r="B486" s="11"/>
      <c r="C486" s="11"/>
      <c r="D486" s="11"/>
      <c r="E486" s="11"/>
      <c r="F486" s="11"/>
    </row>
    <row r="487" spans="2:6">
      <c r="B487" s="11"/>
      <c r="C487" s="11"/>
      <c r="D487" s="11"/>
      <c r="E487" s="11"/>
      <c r="F487" s="11"/>
    </row>
    <row r="488" spans="2:6">
      <c r="B488" s="11"/>
      <c r="C488" s="11"/>
      <c r="D488" s="11"/>
      <c r="E488" s="11"/>
      <c r="F488" s="11"/>
    </row>
    <row r="489" spans="2:6">
      <c r="B489" s="11"/>
      <c r="C489" s="11"/>
      <c r="D489" s="11"/>
      <c r="E489" s="11"/>
      <c r="F489" s="11"/>
    </row>
    <row r="490" spans="2:6">
      <c r="B490" s="11"/>
      <c r="C490" s="11"/>
      <c r="D490" s="11"/>
      <c r="E490" s="11"/>
      <c r="F490" s="11"/>
    </row>
    <row r="491" spans="2:6">
      <c r="B491" s="11"/>
      <c r="C491" s="11"/>
      <c r="D491" s="11"/>
      <c r="E491" s="11"/>
      <c r="F491" s="11"/>
    </row>
    <row r="492" spans="2:6">
      <c r="B492" s="11"/>
      <c r="C492" s="11"/>
      <c r="D492" s="11"/>
      <c r="E492" s="11"/>
      <c r="F492" s="11"/>
    </row>
    <row r="493" spans="2:6">
      <c r="B493" s="11"/>
      <c r="C493" s="11"/>
      <c r="D493" s="11"/>
      <c r="E493" s="11"/>
      <c r="F493" s="11"/>
    </row>
    <row r="494" spans="2:6">
      <c r="B494" s="11"/>
      <c r="C494" s="11"/>
      <c r="D494" s="11"/>
      <c r="E494" s="11"/>
      <c r="F494" s="11"/>
    </row>
    <row r="495" spans="2:6">
      <c r="B495" s="11"/>
      <c r="C495" s="11"/>
      <c r="D495" s="11"/>
      <c r="E495" s="11"/>
      <c r="F495" s="11"/>
    </row>
    <row r="496" spans="2:6">
      <c r="B496" s="11"/>
      <c r="C496" s="11"/>
      <c r="D496" s="11"/>
      <c r="E496" s="11"/>
      <c r="F496" s="11"/>
    </row>
    <row r="497" spans="2:6">
      <c r="B497" s="11"/>
      <c r="C497" s="11"/>
      <c r="D497" s="11"/>
      <c r="E497" s="11"/>
      <c r="F497" s="11"/>
    </row>
    <row r="498" spans="2:6">
      <c r="B498" s="11"/>
      <c r="C498" s="11"/>
      <c r="D498" s="11"/>
      <c r="E498" s="11"/>
      <c r="F498" s="11"/>
    </row>
    <row r="499" spans="2:6">
      <c r="B499" s="11"/>
      <c r="C499" s="11"/>
      <c r="D499" s="11"/>
      <c r="E499" s="11"/>
      <c r="F499" s="11"/>
    </row>
    <row r="500" spans="2:6">
      <c r="B500" s="11"/>
      <c r="C500" s="11"/>
      <c r="D500" s="11"/>
      <c r="E500" s="11"/>
      <c r="F500" s="11"/>
    </row>
    <row r="501" spans="2:6">
      <c r="B501" s="11"/>
      <c r="C501" s="11"/>
      <c r="D501" s="11"/>
      <c r="E501" s="11"/>
      <c r="F501" s="11"/>
    </row>
    <row r="502" spans="2:6">
      <c r="B502" s="11"/>
      <c r="C502" s="11"/>
      <c r="D502" s="11"/>
      <c r="E502" s="11"/>
      <c r="F502" s="11"/>
    </row>
    <row r="503" spans="2:6">
      <c r="B503" s="11"/>
      <c r="C503" s="11"/>
      <c r="D503" s="11"/>
      <c r="E503" s="11"/>
      <c r="F503" s="11"/>
    </row>
    <row r="504" spans="2:6">
      <c r="B504" s="11"/>
      <c r="C504" s="11"/>
      <c r="D504" s="11"/>
      <c r="E504" s="11"/>
      <c r="F504" s="11"/>
    </row>
    <row r="505" spans="2:6">
      <c r="B505" s="11"/>
      <c r="C505" s="11"/>
      <c r="D505" s="11"/>
      <c r="E505" s="11"/>
      <c r="F505" s="11"/>
    </row>
    <row r="506" spans="2:6">
      <c r="B506" s="11"/>
      <c r="C506" s="11"/>
      <c r="D506" s="11"/>
      <c r="E506" s="11"/>
      <c r="F506" s="11"/>
    </row>
    <row r="507" spans="2:6">
      <c r="B507" s="11"/>
      <c r="C507" s="11"/>
      <c r="D507" s="11"/>
      <c r="E507" s="11"/>
      <c r="F507" s="11"/>
    </row>
    <row r="508" spans="2:6">
      <c r="B508" s="11"/>
      <c r="C508" s="11"/>
      <c r="D508" s="11"/>
      <c r="E508" s="11"/>
      <c r="F508" s="11"/>
    </row>
    <row r="509" spans="2:6">
      <c r="B509" s="11"/>
      <c r="C509" s="11"/>
      <c r="D509" s="11"/>
      <c r="E509" s="11"/>
      <c r="F509" s="11"/>
    </row>
    <row r="510" spans="2:6">
      <c r="B510" s="11"/>
      <c r="C510" s="11"/>
      <c r="D510" s="11"/>
      <c r="E510" s="11"/>
      <c r="F510" s="11"/>
    </row>
    <row r="511" spans="2:6">
      <c r="B511" s="11"/>
      <c r="C511" s="11"/>
      <c r="D511" s="11"/>
      <c r="E511" s="11"/>
      <c r="F511" s="11"/>
    </row>
    <row r="512" spans="2:6">
      <c r="B512" s="11"/>
      <c r="C512" s="11"/>
      <c r="D512" s="11"/>
      <c r="E512" s="11"/>
      <c r="F512" s="11"/>
    </row>
    <row r="513" spans="2:6">
      <c r="B513" s="11"/>
      <c r="C513" s="11"/>
      <c r="D513" s="11"/>
      <c r="E513" s="11"/>
      <c r="F513" s="11"/>
    </row>
    <row r="514" spans="2:6">
      <c r="B514" s="11"/>
      <c r="C514" s="11"/>
      <c r="D514" s="11"/>
      <c r="E514" s="11"/>
      <c r="F514" s="11"/>
    </row>
    <row r="515" spans="2:6">
      <c r="B515" s="11"/>
      <c r="C515" s="11"/>
      <c r="D515" s="11"/>
      <c r="E515" s="11"/>
      <c r="F515" s="11"/>
    </row>
    <row r="516" spans="2:6">
      <c r="B516" s="11"/>
      <c r="C516" s="11"/>
      <c r="D516" s="11"/>
      <c r="E516" s="11"/>
      <c r="F516" s="11"/>
    </row>
    <row r="517" spans="2:6">
      <c r="B517" s="11"/>
      <c r="C517" s="11"/>
      <c r="D517" s="11"/>
      <c r="E517" s="11"/>
      <c r="F517" s="11"/>
    </row>
    <row r="518" spans="2:6">
      <c r="B518" s="11"/>
      <c r="C518" s="11"/>
      <c r="D518" s="11"/>
      <c r="E518" s="11"/>
      <c r="F518" s="11"/>
    </row>
    <row r="519" spans="2:6">
      <c r="B519" s="11"/>
      <c r="C519" s="11"/>
      <c r="D519" s="11"/>
      <c r="E519" s="11"/>
      <c r="F519" s="11"/>
    </row>
    <row r="520" spans="2:6">
      <c r="B520" s="11"/>
      <c r="C520" s="11"/>
      <c r="D520" s="11"/>
      <c r="E520" s="11"/>
      <c r="F520" s="11"/>
    </row>
    <row r="521" spans="2:6">
      <c r="B521" s="11"/>
      <c r="C521" s="11"/>
      <c r="D521" s="11"/>
      <c r="E521" s="11"/>
      <c r="F521" s="11"/>
    </row>
    <row r="522" spans="2:6">
      <c r="B522" s="11"/>
      <c r="C522" s="11"/>
      <c r="D522" s="11"/>
      <c r="E522" s="11"/>
      <c r="F522" s="11"/>
    </row>
    <row r="523" spans="2:6">
      <c r="B523" s="11"/>
      <c r="C523" s="11"/>
      <c r="D523" s="11"/>
      <c r="E523" s="11"/>
      <c r="F523" s="11"/>
    </row>
    <row r="524" spans="2:6">
      <c r="B524" s="11"/>
      <c r="C524" s="11"/>
      <c r="D524" s="11"/>
      <c r="E524" s="11"/>
      <c r="F524" s="11"/>
    </row>
    <row r="525" spans="2:6">
      <c r="B525" s="11"/>
      <c r="C525" s="11"/>
      <c r="D525" s="11"/>
      <c r="E525" s="11"/>
      <c r="F525" s="11"/>
    </row>
    <row r="526" spans="2:6">
      <c r="B526" s="11"/>
      <c r="C526" s="11"/>
      <c r="D526" s="11"/>
      <c r="E526" s="11"/>
      <c r="F526" s="11"/>
    </row>
    <row r="527" spans="2:6">
      <c r="B527" s="11"/>
      <c r="C527" s="11"/>
      <c r="D527" s="11"/>
      <c r="E527" s="11"/>
      <c r="F527" s="11"/>
    </row>
    <row r="528" spans="2:6">
      <c r="B528" s="11"/>
      <c r="C528" s="11"/>
      <c r="D528" s="11"/>
      <c r="E528" s="11"/>
      <c r="F528" s="11"/>
    </row>
    <row r="529" spans="2:6">
      <c r="B529" s="11"/>
      <c r="C529" s="11"/>
      <c r="D529" s="11"/>
      <c r="E529" s="11"/>
      <c r="F529" s="11"/>
    </row>
    <row r="530" spans="2:6">
      <c r="B530" s="11"/>
      <c r="C530" s="11"/>
      <c r="D530" s="11"/>
      <c r="E530" s="11"/>
      <c r="F530" s="11"/>
    </row>
    <row r="531" spans="2:6">
      <c r="B531" s="11"/>
      <c r="C531" s="11"/>
      <c r="D531" s="11"/>
      <c r="E531" s="11"/>
      <c r="F531" s="11"/>
    </row>
    <row r="532" spans="2:6">
      <c r="B532" s="11"/>
      <c r="C532" s="11"/>
      <c r="D532" s="11"/>
      <c r="E532" s="11"/>
      <c r="F532" s="11"/>
    </row>
    <row r="533" spans="2:6">
      <c r="B533" s="11"/>
      <c r="C533" s="11"/>
      <c r="D533" s="11"/>
      <c r="E533" s="11"/>
      <c r="F533" s="11"/>
    </row>
    <row r="534" spans="2:6">
      <c r="B534" s="11"/>
      <c r="C534" s="11"/>
      <c r="D534" s="11"/>
      <c r="E534" s="11"/>
      <c r="F534" s="11"/>
    </row>
    <row r="535" spans="2:6">
      <c r="B535" s="11"/>
      <c r="C535" s="11"/>
      <c r="D535" s="11"/>
      <c r="E535" s="11"/>
      <c r="F535" s="11"/>
    </row>
    <row r="536" spans="2:6">
      <c r="B536" s="11"/>
      <c r="C536" s="11"/>
      <c r="D536" s="11"/>
      <c r="E536" s="11"/>
      <c r="F536" s="11"/>
    </row>
    <row r="537" spans="2:6">
      <c r="B537" s="11"/>
      <c r="C537" s="11"/>
      <c r="D537" s="11"/>
      <c r="E537" s="11"/>
      <c r="F537" s="11"/>
    </row>
    <row r="538" spans="2:6">
      <c r="B538" s="11"/>
      <c r="C538" s="11"/>
      <c r="D538" s="11"/>
      <c r="E538" s="11"/>
      <c r="F538" s="11"/>
    </row>
    <row r="539" spans="2:6">
      <c r="B539" s="11"/>
      <c r="C539" s="11"/>
      <c r="D539" s="11"/>
      <c r="E539" s="11"/>
      <c r="F539" s="11"/>
    </row>
    <row r="540" spans="2:6">
      <c r="B540" s="11"/>
      <c r="C540" s="11"/>
      <c r="D540" s="11"/>
      <c r="E540" s="11"/>
      <c r="F540" s="11"/>
    </row>
    <row r="541" spans="2:6">
      <c r="B541" s="11"/>
      <c r="C541" s="11"/>
      <c r="D541" s="11"/>
      <c r="E541" s="11"/>
      <c r="F541" s="11"/>
    </row>
    <row r="542" spans="2:6">
      <c r="B542" s="11"/>
      <c r="C542" s="11"/>
      <c r="D542" s="11"/>
      <c r="E542" s="11"/>
      <c r="F542" s="11"/>
    </row>
    <row r="543" spans="2:6">
      <c r="B543" s="11"/>
      <c r="C543" s="11"/>
      <c r="D543" s="11"/>
      <c r="E543" s="11"/>
      <c r="F543" s="11"/>
    </row>
    <row r="544" spans="2:6">
      <c r="B544" s="11"/>
      <c r="C544" s="11"/>
      <c r="D544" s="11"/>
      <c r="E544" s="11"/>
      <c r="F544" s="11"/>
    </row>
    <row r="545" spans="2:6">
      <c r="B545" s="11"/>
      <c r="C545" s="11"/>
      <c r="D545" s="11"/>
      <c r="E545" s="11"/>
      <c r="F545" s="11"/>
    </row>
    <row r="546" spans="2:6">
      <c r="B546" s="11"/>
      <c r="C546" s="11"/>
      <c r="D546" s="11"/>
      <c r="E546" s="11"/>
      <c r="F546" s="11"/>
    </row>
    <row r="547" spans="2:6">
      <c r="B547" s="11"/>
      <c r="C547" s="11"/>
      <c r="D547" s="11"/>
      <c r="E547" s="11"/>
      <c r="F547" s="11"/>
    </row>
    <row r="548" spans="2:6">
      <c r="B548" s="11"/>
      <c r="C548" s="11"/>
      <c r="D548" s="11"/>
      <c r="E548" s="11"/>
      <c r="F548" s="11"/>
    </row>
    <row r="549" spans="2:6">
      <c r="B549" s="11"/>
      <c r="C549" s="11"/>
      <c r="D549" s="11"/>
      <c r="E549" s="11"/>
      <c r="F549" s="11"/>
    </row>
    <row r="550" spans="2:6">
      <c r="B550" s="11"/>
      <c r="C550" s="11"/>
      <c r="D550" s="11"/>
      <c r="E550" s="11"/>
      <c r="F550" s="11"/>
    </row>
    <row r="551" spans="2:6">
      <c r="B551" s="11"/>
      <c r="C551" s="11"/>
      <c r="D551" s="11"/>
      <c r="E551" s="11"/>
      <c r="F551" s="11"/>
    </row>
    <row r="552" spans="2:6">
      <c r="B552" s="11"/>
      <c r="C552" s="11"/>
      <c r="D552" s="11"/>
      <c r="E552" s="11"/>
      <c r="F552" s="11"/>
    </row>
    <row r="553" spans="2:6">
      <c r="B553" s="11"/>
      <c r="C553" s="11"/>
      <c r="D553" s="11"/>
      <c r="E553" s="11"/>
      <c r="F553" s="11"/>
    </row>
    <row r="554" spans="2:6">
      <c r="B554" s="11"/>
      <c r="C554" s="11"/>
      <c r="D554" s="11"/>
      <c r="E554" s="11"/>
      <c r="F554" s="11"/>
    </row>
    <row r="555" spans="2:6">
      <c r="B555" s="11"/>
      <c r="C555" s="11"/>
      <c r="D555" s="11"/>
      <c r="E555" s="11"/>
      <c r="F555" s="11"/>
    </row>
    <row r="556" spans="2:6">
      <c r="B556" s="11"/>
      <c r="C556" s="11"/>
      <c r="D556" s="11"/>
      <c r="E556" s="11"/>
      <c r="F556" s="11"/>
    </row>
    <row r="557" spans="2:6">
      <c r="B557" s="11"/>
      <c r="C557" s="11"/>
      <c r="D557" s="11"/>
      <c r="E557" s="11"/>
      <c r="F557" s="11"/>
    </row>
    <row r="558" spans="2:6">
      <c r="B558" s="11"/>
      <c r="C558" s="11"/>
      <c r="D558" s="11"/>
      <c r="E558" s="11"/>
      <c r="F558" s="11"/>
    </row>
    <row r="559" spans="2:6">
      <c r="B559" s="11"/>
      <c r="C559" s="11"/>
      <c r="D559" s="11"/>
      <c r="E559" s="11"/>
      <c r="F559" s="11"/>
    </row>
    <row r="560" spans="2:6">
      <c r="B560" s="11"/>
      <c r="C560" s="11"/>
      <c r="D560" s="11"/>
      <c r="E560" s="11"/>
      <c r="F560" s="11"/>
    </row>
    <row r="561" spans="2:6">
      <c r="B561" s="11"/>
      <c r="C561" s="11"/>
      <c r="D561" s="11"/>
      <c r="E561" s="11"/>
      <c r="F561" s="11"/>
    </row>
    <row r="562" spans="2:6">
      <c r="B562" s="11"/>
      <c r="C562" s="11"/>
      <c r="D562" s="11"/>
      <c r="E562" s="11"/>
      <c r="F562" s="11"/>
    </row>
    <row r="563" spans="2:6">
      <c r="B563" s="11"/>
      <c r="C563" s="11"/>
      <c r="D563" s="11"/>
      <c r="E563" s="11"/>
      <c r="F563" s="11"/>
    </row>
    <row r="564" spans="2:6">
      <c r="B564" s="11"/>
      <c r="C564" s="11"/>
      <c r="D564" s="11"/>
      <c r="E564" s="11"/>
      <c r="F564" s="11"/>
    </row>
    <row r="565" spans="2:6">
      <c r="B565" s="11"/>
      <c r="C565" s="11"/>
      <c r="D565" s="11"/>
      <c r="E565" s="11"/>
      <c r="F565" s="11"/>
    </row>
    <row r="566" spans="2:6">
      <c r="B566" s="11"/>
      <c r="C566" s="11"/>
      <c r="D566" s="11"/>
      <c r="E566" s="11"/>
      <c r="F566" s="11"/>
    </row>
    <row r="567" spans="2:6">
      <c r="B567" s="11"/>
      <c r="C567" s="11"/>
      <c r="D567" s="11"/>
      <c r="E567" s="11"/>
      <c r="F567" s="11"/>
    </row>
    <row r="568" spans="2:6">
      <c r="B568" s="11"/>
      <c r="C568" s="11"/>
      <c r="D568" s="11"/>
      <c r="E568" s="11"/>
      <c r="F568" s="11"/>
    </row>
    <row r="569" spans="2:6">
      <c r="B569" s="11"/>
      <c r="C569" s="11"/>
      <c r="D569" s="11"/>
      <c r="E569" s="11"/>
      <c r="F569" s="11"/>
    </row>
    <row r="570" spans="2:6">
      <c r="B570" s="11"/>
      <c r="C570" s="11"/>
      <c r="D570" s="11"/>
      <c r="E570" s="11"/>
      <c r="F570" s="11"/>
    </row>
    <row r="571" spans="2:6">
      <c r="B571" s="11"/>
      <c r="C571" s="11"/>
      <c r="D571" s="11"/>
      <c r="E571" s="11"/>
      <c r="F571" s="11"/>
    </row>
    <row r="572" spans="2:6">
      <c r="B572" s="11"/>
      <c r="C572" s="11"/>
      <c r="D572" s="11"/>
      <c r="E572" s="11"/>
      <c r="F572" s="11"/>
    </row>
    <row r="573" spans="2:6">
      <c r="B573" s="11"/>
      <c r="C573" s="11"/>
      <c r="D573" s="11"/>
      <c r="E573" s="11"/>
      <c r="F573" s="11"/>
    </row>
    <row r="574" spans="2:6">
      <c r="B574" s="11"/>
      <c r="C574" s="11"/>
      <c r="D574" s="11"/>
      <c r="E574" s="11"/>
      <c r="F574" s="11"/>
    </row>
    <row r="575" spans="2:6">
      <c r="B575" s="11"/>
      <c r="C575" s="11"/>
      <c r="D575" s="11"/>
      <c r="E575" s="11"/>
      <c r="F575" s="11"/>
    </row>
    <row r="576" spans="2:6">
      <c r="B576" s="11"/>
      <c r="C576" s="11"/>
      <c r="D576" s="11"/>
      <c r="E576" s="11"/>
      <c r="F576" s="11"/>
    </row>
    <row r="577" spans="2:6">
      <c r="B577" s="11"/>
      <c r="C577" s="11"/>
      <c r="D577" s="11"/>
      <c r="E577" s="11"/>
      <c r="F577" s="11"/>
    </row>
    <row r="578" spans="2:6">
      <c r="B578" s="11"/>
      <c r="C578" s="11"/>
      <c r="D578" s="11"/>
      <c r="E578" s="11"/>
      <c r="F578" s="11"/>
    </row>
    <row r="579" spans="2:6">
      <c r="B579" s="11"/>
      <c r="C579" s="11"/>
      <c r="D579" s="11"/>
      <c r="E579" s="11"/>
      <c r="F579" s="11"/>
    </row>
    <row r="580" spans="2:6">
      <c r="B580" s="11"/>
      <c r="C580" s="11"/>
      <c r="D580" s="11"/>
      <c r="E580" s="11"/>
      <c r="F580" s="11"/>
    </row>
    <row r="581" spans="2:6">
      <c r="B581" s="11"/>
      <c r="C581" s="11"/>
      <c r="D581" s="11"/>
      <c r="E581" s="11"/>
      <c r="F581" s="11"/>
    </row>
    <row r="582" spans="2:6">
      <c r="B582" s="11"/>
      <c r="C582" s="11"/>
      <c r="D582" s="11"/>
      <c r="E582" s="11"/>
      <c r="F582" s="11"/>
    </row>
    <row r="583" spans="2:6">
      <c r="B583" s="11"/>
      <c r="C583" s="11"/>
      <c r="D583" s="11"/>
      <c r="E583" s="11"/>
      <c r="F583" s="11"/>
    </row>
    <row r="584" spans="2:6">
      <c r="B584" s="11"/>
      <c r="C584" s="11"/>
      <c r="D584" s="11"/>
      <c r="E584" s="11"/>
      <c r="F584" s="11"/>
    </row>
    <row r="585" spans="2:6">
      <c r="B585" s="11"/>
      <c r="C585" s="11"/>
      <c r="D585" s="11"/>
      <c r="E585" s="11"/>
      <c r="F585" s="11"/>
    </row>
    <row r="586" spans="2:6">
      <c r="B586" s="11"/>
      <c r="C586" s="11"/>
      <c r="D586" s="11"/>
      <c r="E586" s="11"/>
      <c r="F586" s="11"/>
    </row>
    <row r="587" spans="2:6">
      <c r="B587" s="11"/>
      <c r="C587" s="11"/>
      <c r="D587" s="11"/>
      <c r="E587" s="11"/>
      <c r="F587" s="11"/>
    </row>
    <row r="588" spans="2:6">
      <c r="B588" s="11"/>
      <c r="C588" s="11"/>
      <c r="D588" s="11"/>
      <c r="E588" s="11"/>
      <c r="F588" s="11"/>
    </row>
    <row r="589" spans="2:6">
      <c r="B589" s="11"/>
      <c r="C589" s="11"/>
      <c r="D589" s="11"/>
      <c r="E589" s="11"/>
      <c r="F589" s="11"/>
    </row>
    <row r="590" spans="2:6">
      <c r="B590" s="11"/>
      <c r="C590" s="11"/>
      <c r="D590" s="11"/>
      <c r="E590" s="11"/>
      <c r="F590" s="11"/>
    </row>
    <row r="591" spans="2:6">
      <c r="B591" s="11"/>
      <c r="C591" s="11"/>
      <c r="D591" s="11"/>
      <c r="E591" s="11"/>
      <c r="F591" s="11"/>
    </row>
    <row r="592" spans="2:6">
      <c r="B592" s="11"/>
      <c r="C592" s="11"/>
      <c r="D592" s="11"/>
      <c r="E592" s="11"/>
      <c r="F592" s="11"/>
    </row>
    <row r="593" spans="2:6">
      <c r="B593" s="11"/>
      <c r="C593" s="11"/>
      <c r="D593" s="11"/>
      <c r="E593" s="11"/>
      <c r="F593" s="11"/>
    </row>
    <row r="594" spans="2:6">
      <c r="B594" s="11"/>
      <c r="C594" s="11"/>
      <c r="D594" s="11"/>
      <c r="E594" s="11"/>
      <c r="F594" s="11"/>
    </row>
    <row r="595" spans="2:6">
      <c r="B595" s="11"/>
      <c r="C595" s="11"/>
      <c r="D595" s="11"/>
      <c r="E595" s="11"/>
      <c r="F595" s="11"/>
    </row>
    <row r="596" spans="2:6">
      <c r="B596" s="11"/>
      <c r="C596" s="11"/>
      <c r="D596" s="11"/>
      <c r="E596" s="11"/>
      <c r="F596" s="11"/>
    </row>
    <row r="597" spans="2:6">
      <c r="B597" s="11"/>
      <c r="C597" s="11"/>
      <c r="D597" s="11"/>
      <c r="E597" s="11"/>
      <c r="F597" s="11"/>
    </row>
    <row r="598" spans="2:6">
      <c r="B598" s="11"/>
      <c r="C598" s="11"/>
      <c r="D598" s="11"/>
      <c r="E598" s="11"/>
      <c r="F598" s="11"/>
    </row>
    <row r="599" spans="2:6">
      <c r="B599" s="11"/>
      <c r="C599" s="11"/>
      <c r="D599" s="11"/>
      <c r="E599" s="11"/>
      <c r="F599" s="11"/>
    </row>
    <row r="600" spans="2:6">
      <c r="B600" s="11"/>
      <c r="C600" s="11"/>
      <c r="D600" s="11"/>
      <c r="E600" s="11"/>
      <c r="F600" s="11"/>
    </row>
    <row r="601" spans="2:6">
      <c r="B601" s="11"/>
      <c r="C601" s="11"/>
      <c r="D601" s="11"/>
      <c r="E601" s="11"/>
      <c r="F601" s="11"/>
    </row>
    <row r="602" spans="2:6">
      <c r="B602" s="11"/>
      <c r="C602" s="11"/>
      <c r="D602" s="11"/>
      <c r="E602" s="11"/>
      <c r="F602" s="11"/>
    </row>
    <row r="603" spans="2:6">
      <c r="B603" s="11"/>
      <c r="C603" s="11"/>
      <c r="D603" s="11"/>
      <c r="E603" s="11"/>
      <c r="F603" s="11"/>
    </row>
    <row r="604" spans="2:6">
      <c r="B604" s="11"/>
      <c r="C604" s="11"/>
      <c r="D604" s="11"/>
      <c r="E604" s="11"/>
      <c r="F604" s="11"/>
    </row>
    <row r="605" spans="2:6">
      <c r="B605" s="11"/>
      <c r="C605" s="11"/>
      <c r="D605" s="11"/>
      <c r="E605" s="11"/>
      <c r="F605" s="11"/>
    </row>
    <row r="606" spans="2:6">
      <c r="B606" s="11"/>
      <c r="C606" s="11"/>
      <c r="D606" s="11"/>
      <c r="E606" s="11"/>
      <c r="F606" s="11"/>
    </row>
    <row r="607" spans="2:6">
      <c r="B607" s="11"/>
      <c r="C607" s="11"/>
      <c r="D607" s="11"/>
      <c r="E607" s="11"/>
      <c r="F607" s="11"/>
    </row>
    <row r="608" spans="2:6">
      <c r="B608" s="11"/>
      <c r="C608" s="11"/>
      <c r="D608" s="11"/>
      <c r="E608" s="11"/>
      <c r="F608" s="11"/>
    </row>
    <row r="609" spans="2:6">
      <c r="B609" s="11"/>
      <c r="C609" s="11"/>
      <c r="D609" s="11"/>
      <c r="E609" s="11"/>
      <c r="F609" s="11"/>
    </row>
    <row r="610" spans="2:6">
      <c r="B610" s="11"/>
      <c r="C610" s="11"/>
      <c r="D610" s="11"/>
      <c r="E610" s="11"/>
      <c r="F610" s="11"/>
    </row>
    <row r="611" spans="2:6">
      <c r="B611" s="11"/>
      <c r="C611" s="11"/>
      <c r="D611" s="11"/>
      <c r="E611" s="11"/>
      <c r="F611" s="11"/>
    </row>
    <row r="612" spans="2:6">
      <c r="B612" s="11"/>
      <c r="C612" s="11"/>
      <c r="D612" s="11"/>
      <c r="E612" s="11"/>
      <c r="F612" s="11"/>
    </row>
    <row r="613" spans="2:6">
      <c r="B613" s="11"/>
      <c r="C613" s="11"/>
      <c r="D613" s="11"/>
      <c r="E613" s="11"/>
      <c r="F613" s="11"/>
    </row>
    <row r="614" spans="2:6">
      <c r="B614" s="11"/>
      <c r="C614" s="11"/>
      <c r="D614" s="11"/>
      <c r="E614" s="11"/>
      <c r="F614" s="11"/>
    </row>
    <row r="615" spans="2:6">
      <c r="B615" s="11"/>
      <c r="C615" s="11"/>
      <c r="D615" s="11"/>
      <c r="E615" s="11"/>
      <c r="F615" s="11"/>
    </row>
    <row r="616" spans="2:6">
      <c r="B616" s="11"/>
      <c r="C616" s="11"/>
      <c r="D616" s="11"/>
      <c r="E616" s="11"/>
      <c r="F616" s="11"/>
    </row>
    <row r="617" spans="2:6">
      <c r="B617" s="11"/>
      <c r="C617" s="11"/>
      <c r="D617" s="11"/>
      <c r="E617" s="11"/>
      <c r="F617" s="11"/>
    </row>
    <row r="618" spans="2:6">
      <c r="B618" s="11"/>
      <c r="C618" s="11"/>
      <c r="D618" s="11"/>
      <c r="E618" s="11"/>
      <c r="F618" s="11"/>
    </row>
    <row r="619" spans="2:6">
      <c r="B619" s="11"/>
      <c r="C619" s="11"/>
      <c r="D619" s="11"/>
      <c r="E619" s="11"/>
      <c r="F619" s="11"/>
    </row>
    <row r="620" spans="2:6">
      <c r="B620" s="11"/>
      <c r="C620" s="11"/>
      <c r="D620" s="11"/>
      <c r="E620" s="11"/>
      <c r="F620" s="11"/>
    </row>
    <row r="621" spans="2:6">
      <c r="B621" s="11"/>
      <c r="C621" s="11"/>
      <c r="D621" s="11"/>
      <c r="E621" s="11"/>
      <c r="F621" s="11"/>
    </row>
    <row r="622" spans="2:6">
      <c r="B622" s="11"/>
      <c r="C622" s="11"/>
      <c r="D622" s="11"/>
      <c r="E622" s="11"/>
      <c r="F622" s="11"/>
    </row>
    <row r="623" spans="2:6">
      <c r="B623" s="11"/>
      <c r="C623" s="11"/>
      <c r="D623" s="11"/>
      <c r="E623" s="11"/>
      <c r="F623" s="11"/>
    </row>
    <row r="624" spans="2:6">
      <c r="B624" s="11"/>
      <c r="C624" s="11"/>
      <c r="D624" s="11"/>
      <c r="E624" s="11"/>
      <c r="F624" s="11"/>
    </row>
    <row r="625" spans="2:6">
      <c r="B625" s="11"/>
      <c r="C625" s="11"/>
      <c r="D625" s="11"/>
      <c r="E625" s="11"/>
      <c r="F625" s="11"/>
    </row>
    <row r="626" spans="2:6">
      <c r="B626" s="11"/>
      <c r="C626" s="11"/>
      <c r="D626" s="11"/>
      <c r="E626" s="11"/>
      <c r="F626" s="11"/>
    </row>
    <row r="627" spans="2:6">
      <c r="B627" s="11"/>
      <c r="C627" s="11"/>
      <c r="D627" s="11"/>
      <c r="E627" s="11"/>
      <c r="F627" s="11"/>
    </row>
    <row r="628" spans="2:6">
      <c r="B628" s="11"/>
      <c r="C628" s="11"/>
      <c r="D628" s="11"/>
      <c r="E628" s="11"/>
      <c r="F628" s="11"/>
    </row>
    <row r="629" spans="2:6">
      <c r="B629" s="11"/>
      <c r="C629" s="11"/>
      <c r="D629" s="11"/>
      <c r="E629" s="11"/>
      <c r="F629" s="11"/>
    </row>
    <row r="630" spans="2:6">
      <c r="B630" s="11"/>
      <c r="C630" s="11"/>
      <c r="D630" s="11"/>
      <c r="E630" s="11"/>
      <c r="F630" s="11"/>
    </row>
    <row r="631" spans="2:6">
      <c r="B631" s="11"/>
      <c r="C631" s="11"/>
      <c r="D631" s="11"/>
      <c r="E631" s="11"/>
      <c r="F631" s="11"/>
    </row>
    <row r="632" spans="2:6">
      <c r="B632" s="11"/>
      <c r="C632" s="11"/>
      <c r="D632" s="11"/>
      <c r="E632" s="11"/>
      <c r="F632" s="11"/>
    </row>
    <row r="633" spans="2:6">
      <c r="B633" s="11"/>
      <c r="C633" s="11"/>
      <c r="D633" s="11"/>
      <c r="E633" s="11"/>
      <c r="F633" s="11"/>
    </row>
    <row r="634" spans="2:6">
      <c r="B634" s="11"/>
      <c r="C634" s="11"/>
      <c r="D634" s="11"/>
      <c r="E634" s="11"/>
      <c r="F634" s="11"/>
    </row>
    <row r="635" spans="2:6">
      <c r="B635" s="11"/>
      <c r="C635" s="11"/>
      <c r="D635" s="11"/>
      <c r="E635" s="11"/>
      <c r="F635" s="11"/>
    </row>
    <row r="636" spans="2:6">
      <c r="B636" s="11"/>
      <c r="C636" s="11"/>
      <c r="D636" s="11"/>
      <c r="E636" s="11"/>
      <c r="F636" s="11"/>
    </row>
    <row r="637" spans="2:6">
      <c r="B637" s="11"/>
      <c r="C637" s="11"/>
      <c r="D637" s="11"/>
      <c r="E637" s="11"/>
      <c r="F637" s="11"/>
    </row>
    <row r="638" spans="2:6">
      <c r="B638" s="11"/>
      <c r="C638" s="11"/>
      <c r="D638" s="11"/>
      <c r="E638" s="11"/>
      <c r="F638" s="11"/>
    </row>
    <row r="639" spans="2:6">
      <c r="B639" s="11"/>
      <c r="C639" s="11"/>
      <c r="D639" s="11"/>
      <c r="E639" s="11"/>
      <c r="F639" s="11"/>
    </row>
    <row r="640" spans="2:6">
      <c r="B640" s="11"/>
      <c r="C640" s="11"/>
      <c r="D640" s="11"/>
      <c r="E640" s="11"/>
      <c r="F640" s="11"/>
    </row>
    <row r="641" spans="2:6">
      <c r="B641" s="11"/>
      <c r="C641" s="11"/>
      <c r="D641" s="11"/>
      <c r="E641" s="11"/>
      <c r="F641" s="11"/>
    </row>
    <row r="642" spans="2:6">
      <c r="B642" s="11"/>
      <c r="C642" s="11"/>
      <c r="D642" s="11"/>
      <c r="E642" s="11"/>
      <c r="F642" s="11"/>
    </row>
    <row r="643" spans="2:6">
      <c r="B643" s="11"/>
      <c r="C643" s="11"/>
      <c r="D643" s="11"/>
      <c r="E643" s="11"/>
      <c r="F643" s="11"/>
    </row>
    <row r="644" spans="2:6">
      <c r="B644" s="11"/>
      <c r="C644" s="11"/>
      <c r="D644" s="11"/>
      <c r="E644" s="11"/>
      <c r="F644" s="11"/>
    </row>
    <row r="645" spans="2:6">
      <c r="B645" s="11"/>
      <c r="C645" s="11"/>
      <c r="D645" s="11"/>
      <c r="E645" s="11"/>
      <c r="F645" s="11"/>
    </row>
    <row r="646" spans="2:6">
      <c r="B646" s="11"/>
      <c r="C646" s="11"/>
      <c r="D646" s="11"/>
      <c r="E646" s="11"/>
      <c r="F646" s="11"/>
    </row>
    <row r="647" spans="2:6">
      <c r="B647" s="11"/>
      <c r="C647" s="11"/>
      <c r="D647" s="11"/>
      <c r="E647" s="11"/>
      <c r="F647" s="11"/>
    </row>
    <row r="648" spans="2:6">
      <c r="B648" s="11"/>
      <c r="C648" s="11"/>
      <c r="D648" s="11"/>
      <c r="E648" s="11"/>
      <c r="F648" s="11"/>
    </row>
    <row r="649" spans="2:6">
      <c r="B649" s="11"/>
      <c r="C649" s="11"/>
      <c r="D649" s="11"/>
      <c r="E649" s="11"/>
      <c r="F649" s="11"/>
    </row>
    <row r="650" spans="2:6">
      <c r="B650" s="11"/>
      <c r="C650" s="11"/>
      <c r="D650" s="11"/>
      <c r="E650" s="11"/>
      <c r="F650" s="11"/>
    </row>
    <row r="651" spans="2:6">
      <c r="B651" s="11"/>
      <c r="C651" s="11"/>
      <c r="D651" s="11"/>
      <c r="E651" s="11"/>
      <c r="F651" s="11"/>
    </row>
    <row r="652" spans="2:6">
      <c r="B652" s="11"/>
      <c r="C652" s="11"/>
      <c r="D652" s="11"/>
      <c r="E652" s="11"/>
      <c r="F652" s="11"/>
    </row>
    <row r="653" spans="2:6">
      <c r="B653" s="11"/>
      <c r="C653" s="11"/>
      <c r="D653" s="11"/>
      <c r="E653" s="11"/>
      <c r="F653" s="11"/>
    </row>
    <row r="654" spans="2:6">
      <c r="B654" s="11"/>
      <c r="C654" s="11"/>
      <c r="D654" s="11"/>
      <c r="E654" s="11"/>
      <c r="F654" s="11"/>
    </row>
    <row r="655" spans="2:6">
      <c r="B655" s="11"/>
      <c r="C655" s="11"/>
      <c r="D655" s="11"/>
      <c r="E655" s="11"/>
      <c r="F655" s="11"/>
    </row>
    <row r="656" spans="2:6">
      <c r="B656" s="11"/>
      <c r="C656" s="11"/>
      <c r="D656" s="11"/>
      <c r="E656" s="11"/>
      <c r="F656" s="11"/>
    </row>
    <row r="657" spans="2:6">
      <c r="B657" s="11"/>
      <c r="C657" s="11"/>
      <c r="D657" s="11"/>
      <c r="E657" s="11"/>
      <c r="F657" s="11"/>
    </row>
    <row r="658" spans="2:6">
      <c r="B658" s="11"/>
      <c r="C658" s="11"/>
      <c r="D658" s="11"/>
      <c r="E658" s="11"/>
      <c r="F658" s="11"/>
    </row>
    <row r="659" spans="2:6">
      <c r="B659" s="11"/>
      <c r="C659" s="11"/>
      <c r="D659" s="11"/>
      <c r="E659" s="11"/>
      <c r="F659" s="11"/>
    </row>
    <row r="660" spans="2:6">
      <c r="B660" s="11"/>
      <c r="C660" s="11"/>
      <c r="D660" s="11"/>
      <c r="E660" s="11"/>
      <c r="F660" s="11"/>
    </row>
    <row r="661" spans="2:6">
      <c r="B661" s="11"/>
      <c r="C661" s="11"/>
      <c r="D661" s="11"/>
      <c r="E661" s="11"/>
      <c r="F661" s="11"/>
    </row>
    <row r="662" spans="2:6">
      <c r="B662" s="11"/>
      <c r="C662" s="11"/>
      <c r="D662" s="11"/>
      <c r="E662" s="11"/>
      <c r="F662" s="11"/>
    </row>
    <row r="663" spans="2:6">
      <c r="B663" s="11"/>
      <c r="C663" s="11"/>
      <c r="D663" s="11"/>
      <c r="E663" s="11"/>
      <c r="F663" s="11"/>
    </row>
    <row r="664" spans="2:6">
      <c r="B664" s="11"/>
      <c r="C664" s="11"/>
      <c r="D664" s="11"/>
      <c r="E664" s="11"/>
      <c r="F664" s="11"/>
    </row>
    <row r="665" spans="2:6">
      <c r="B665" s="11"/>
      <c r="C665" s="11"/>
      <c r="D665" s="11"/>
      <c r="E665" s="11"/>
      <c r="F665" s="11"/>
    </row>
    <row r="666" spans="2:6">
      <c r="B666" s="11"/>
      <c r="C666" s="11"/>
      <c r="D666" s="11"/>
      <c r="E666" s="11"/>
      <c r="F666" s="11"/>
    </row>
    <row r="667" spans="2:6">
      <c r="B667" s="11"/>
      <c r="C667" s="11"/>
      <c r="D667" s="11"/>
      <c r="E667" s="11"/>
      <c r="F667" s="11"/>
    </row>
    <row r="668" spans="2:6">
      <c r="B668" s="11"/>
      <c r="C668" s="11"/>
      <c r="D668" s="11"/>
      <c r="E668" s="11"/>
      <c r="F668" s="11"/>
    </row>
    <row r="669" spans="2:6">
      <c r="B669" s="11"/>
      <c r="C669" s="11"/>
      <c r="D669" s="11"/>
      <c r="E669" s="11"/>
      <c r="F669" s="11"/>
    </row>
    <row r="670" spans="2:6">
      <c r="B670" s="11"/>
      <c r="C670" s="11"/>
      <c r="D670" s="11"/>
      <c r="E670" s="11"/>
      <c r="F670" s="11"/>
    </row>
    <row r="671" spans="2:6">
      <c r="B671" s="11"/>
      <c r="C671" s="11"/>
      <c r="D671" s="11"/>
      <c r="E671" s="11"/>
      <c r="F671" s="11"/>
    </row>
    <row r="672" spans="2:6">
      <c r="B672" s="11"/>
      <c r="C672" s="11"/>
      <c r="D672" s="11"/>
      <c r="E672" s="11"/>
      <c r="F672" s="11"/>
    </row>
    <row r="673" spans="2:6">
      <c r="B673" s="11"/>
      <c r="C673" s="11"/>
      <c r="D673" s="11"/>
      <c r="E673" s="11"/>
      <c r="F673" s="11"/>
    </row>
    <row r="674" spans="2:6">
      <c r="B674" s="11"/>
      <c r="C674" s="11"/>
      <c r="D674" s="11"/>
      <c r="E674" s="11"/>
      <c r="F674" s="11"/>
    </row>
    <row r="675" spans="2:6">
      <c r="B675" s="11"/>
      <c r="C675" s="11"/>
      <c r="D675" s="11"/>
      <c r="E675" s="11"/>
      <c r="F675" s="11"/>
    </row>
    <row r="676" spans="2:6">
      <c r="B676" s="11"/>
      <c r="C676" s="11"/>
      <c r="D676" s="11"/>
      <c r="E676" s="11"/>
      <c r="F676" s="11"/>
    </row>
    <row r="677" spans="2:6">
      <c r="B677" s="11"/>
      <c r="C677" s="11"/>
      <c r="D677" s="11"/>
      <c r="E677" s="11"/>
      <c r="F677" s="11"/>
    </row>
    <row r="678" spans="2:6">
      <c r="B678" s="11"/>
      <c r="C678" s="11"/>
      <c r="D678" s="11"/>
      <c r="E678" s="11"/>
      <c r="F678" s="11"/>
    </row>
    <row r="679" spans="2:6">
      <c r="B679" s="11"/>
      <c r="C679" s="11"/>
      <c r="D679" s="11"/>
      <c r="E679" s="11"/>
      <c r="F679" s="11"/>
    </row>
    <row r="680" spans="2:6">
      <c r="B680" s="11"/>
      <c r="C680" s="11"/>
      <c r="D680" s="11"/>
      <c r="E680" s="11"/>
      <c r="F680" s="11"/>
    </row>
    <row r="681" spans="2:6">
      <c r="B681" s="11"/>
      <c r="C681" s="11"/>
      <c r="D681" s="11"/>
      <c r="E681" s="11"/>
      <c r="F681" s="11"/>
    </row>
    <row r="682" spans="2:6">
      <c r="B682" s="11"/>
      <c r="C682" s="11"/>
      <c r="D682" s="11"/>
      <c r="E682" s="11"/>
      <c r="F682" s="11"/>
    </row>
    <row r="683" spans="2:6">
      <c r="B683" s="11"/>
      <c r="C683" s="11"/>
      <c r="D683" s="11"/>
      <c r="E683" s="11"/>
      <c r="F683" s="11"/>
    </row>
    <row r="684" spans="2:6">
      <c r="B684" s="11"/>
      <c r="C684" s="11"/>
      <c r="D684" s="11"/>
      <c r="E684" s="11"/>
      <c r="F684" s="11"/>
    </row>
    <row r="685" spans="2:6">
      <c r="B685" s="11"/>
      <c r="C685" s="11"/>
      <c r="D685" s="11"/>
      <c r="E685" s="11"/>
      <c r="F685" s="11"/>
    </row>
    <row r="686" spans="2:6">
      <c r="B686" s="11"/>
      <c r="C686" s="11"/>
      <c r="D686" s="11"/>
      <c r="E686" s="11"/>
      <c r="F686" s="11"/>
    </row>
    <row r="687" spans="2:6">
      <c r="B687" s="11"/>
      <c r="C687" s="11"/>
      <c r="D687" s="11"/>
      <c r="E687" s="11"/>
      <c r="F687" s="11"/>
    </row>
    <row r="688" spans="2:6">
      <c r="B688" s="11"/>
      <c r="C688" s="11"/>
      <c r="D688" s="11"/>
      <c r="E688" s="11"/>
      <c r="F688" s="11"/>
    </row>
    <row r="689" spans="2:6">
      <c r="B689" s="11"/>
      <c r="C689" s="11"/>
      <c r="D689" s="11"/>
      <c r="E689" s="11"/>
      <c r="F689" s="11"/>
    </row>
    <row r="690" spans="2:6">
      <c r="B690" s="11"/>
      <c r="C690" s="11"/>
      <c r="D690" s="11"/>
      <c r="E690" s="11"/>
      <c r="F690" s="11"/>
    </row>
    <row r="691" spans="2:6">
      <c r="B691" s="11"/>
      <c r="C691" s="11"/>
      <c r="D691" s="11"/>
      <c r="E691" s="11"/>
      <c r="F691" s="11"/>
    </row>
    <row r="692" spans="2:6">
      <c r="B692" s="11"/>
      <c r="C692" s="11"/>
      <c r="D692" s="11"/>
      <c r="E692" s="11"/>
      <c r="F692" s="11"/>
    </row>
    <row r="693" spans="2:6">
      <c r="B693" s="11"/>
      <c r="C693" s="11"/>
      <c r="D693" s="11"/>
      <c r="E693" s="11"/>
      <c r="F693" s="11"/>
    </row>
    <row r="694" spans="2:6">
      <c r="B694" s="11"/>
      <c r="C694" s="11"/>
      <c r="D694" s="11"/>
      <c r="E694" s="11"/>
      <c r="F694" s="11"/>
    </row>
    <row r="695" spans="2:6">
      <c r="B695" s="11"/>
      <c r="C695" s="11"/>
      <c r="D695" s="11"/>
      <c r="E695" s="11"/>
      <c r="F695" s="11"/>
    </row>
    <row r="696" spans="2:6">
      <c r="B696" s="11"/>
      <c r="C696" s="11"/>
      <c r="D696" s="11"/>
      <c r="E696" s="11"/>
      <c r="F696" s="11"/>
    </row>
    <row r="697" spans="2:6">
      <c r="B697" s="11"/>
      <c r="C697" s="11"/>
      <c r="D697" s="11"/>
      <c r="E697" s="11"/>
      <c r="F697" s="11"/>
    </row>
    <row r="698" spans="2:6">
      <c r="B698" s="11"/>
      <c r="C698" s="11"/>
      <c r="D698" s="11"/>
      <c r="E698" s="11"/>
      <c r="F698" s="11"/>
    </row>
    <row r="699" spans="2:6">
      <c r="B699" s="11"/>
      <c r="C699" s="11"/>
      <c r="D699" s="11"/>
      <c r="E699" s="11"/>
      <c r="F699" s="11"/>
    </row>
    <row r="700" spans="2:6">
      <c r="B700" s="11"/>
      <c r="C700" s="11"/>
      <c r="D700" s="11"/>
      <c r="E700" s="11"/>
      <c r="F700" s="11"/>
    </row>
    <row r="701" spans="2:6">
      <c r="B701" s="11"/>
      <c r="C701" s="11"/>
      <c r="D701" s="11"/>
      <c r="E701" s="11"/>
      <c r="F701" s="11"/>
    </row>
    <row r="702" spans="2:6">
      <c r="B702" s="11"/>
      <c r="C702" s="11"/>
      <c r="D702" s="11"/>
      <c r="E702" s="11"/>
      <c r="F702" s="11"/>
    </row>
    <row r="703" spans="2:6">
      <c r="B703" s="11"/>
      <c r="C703" s="11"/>
      <c r="D703" s="11"/>
      <c r="E703" s="11"/>
      <c r="F703" s="11"/>
    </row>
    <row r="704" spans="2:6">
      <c r="B704" s="11"/>
      <c r="C704" s="11"/>
      <c r="D704" s="11"/>
      <c r="E704" s="11"/>
      <c r="F704" s="11"/>
    </row>
    <row r="705" spans="2:6">
      <c r="B705" s="11"/>
      <c r="C705" s="11"/>
      <c r="D705" s="11"/>
      <c r="E705" s="11"/>
      <c r="F705" s="11"/>
    </row>
    <row r="706" spans="2:6">
      <c r="B706" s="11"/>
      <c r="C706" s="11"/>
      <c r="D706" s="11"/>
      <c r="E706" s="11"/>
      <c r="F706" s="11"/>
    </row>
    <row r="707" spans="2:6">
      <c r="B707" s="11"/>
      <c r="C707" s="11"/>
      <c r="D707" s="11"/>
      <c r="E707" s="11"/>
      <c r="F707" s="11"/>
    </row>
    <row r="708" spans="2:6">
      <c r="B708" s="11"/>
      <c r="C708" s="11"/>
      <c r="D708" s="11"/>
      <c r="E708" s="11"/>
      <c r="F708" s="11"/>
    </row>
    <row r="709" spans="2:6">
      <c r="B709" s="11"/>
      <c r="C709" s="11"/>
      <c r="D709" s="11"/>
      <c r="E709" s="11"/>
      <c r="F709" s="11"/>
    </row>
    <row r="710" spans="2:6">
      <c r="B710" s="11"/>
      <c r="C710" s="11"/>
      <c r="D710" s="11"/>
      <c r="E710" s="11"/>
      <c r="F710" s="11"/>
    </row>
    <row r="711" spans="2:6">
      <c r="B711" s="11"/>
      <c r="C711" s="11"/>
      <c r="D711" s="11"/>
      <c r="E711" s="11"/>
      <c r="F711" s="11"/>
    </row>
    <row r="712" spans="2:6">
      <c r="B712" s="11"/>
      <c r="C712" s="11"/>
      <c r="D712" s="11"/>
      <c r="E712" s="11"/>
      <c r="F712" s="11"/>
    </row>
    <row r="713" spans="2:6">
      <c r="B713" s="11"/>
      <c r="C713" s="11"/>
      <c r="D713" s="11"/>
      <c r="E713" s="11"/>
      <c r="F713" s="11"/>
    </row>
    <row r="714" spans="2:6">
      <c r="B714" s="11"/>
      <c r="C714" s="11"/>
      <c r="D714" s="11"/>
      <c r="E714" s="11"/>
      <c r="F714" s="11"/>
    </row>
    <row r="715" spans="2:6">
      <c r="B715" s="11"/>
      <c r="C715" s="11"/>
      <c r="D715" s="11"/>
      <c r="E715" s="11"/>
      <c r="F715" s="11"/>
    </row>
    <row r="716" spans="2:6">
      <c r="B716" s="11"/>
      <c r="C716" s="11"/>
      <c r="D716" s="11"/>
      <c r="E716" s="11"/>
      <c r="F716" s="11"/>
    </row>
    <row r="717" spans="2:6">
      <c r="B717" s="11"/>
      <c r="C717" s="11"/>
      <c r="D717" s="11"/>
      <c r="E717" s="11"/>
      <c r="F717" s="11"/>
    </row>
    <row r="718" spans="2:6">
      <c r="B718" s="11"/>
      <c r="C718" s="11"/>
      <c r="D718" s="11"/>
      <c r="E718" s="11"/>
      <c r="F718" s="11"/>
    </row>
    <row r="719" spans="2:6">
      <c r="B719" s="11"/>
      <c r="C719" s="11"/>
      <c r="D719" s="11"/>
      <c r="E719" s="11"/>
      <c r="F719" s="11"/>
    </row>
    <row r="720" spans="2:6">
      <c r="B720" s="11"/>
      <c r="C720" s="11"/>
      <c r="D720" s="11"/>
      <c r="E720" s="11"/>
      <c r="F720" s="11"/>
    </row>
    <row r="721" spans="2:6">
      <c r="B721" s="11"/>
      <c r="C721" s="11"/>
      <c r="D721" s="11"/>
      <c r="E721" s="11"/>
      <c r="F721" s="11"/>
    </row>
    <row r="722" spans="2:6">
      <c r="B722" s="11"/>
      <c r="C722" s="11"/>
      <c r="D722" s="11"/>
      <c r="E722" s="11"/>
      <c r="F722" s="11"/>
    </row>
    <row r="723" spans="2:6">
      <c r="B723" s="11"/>
      <c r="C723" s="11"/>
      <c r="D723" s="11"/>
      <c r="E723" s="11"/>
      <c r="F723" s="11"/>
    </row>
    <row r="724" spans="2:6">
      <c r="B724" s="11"/>
      <c r="C724" s="11"/>
      <c r="D724" s="11"/>
      <c r="E724" s="11"/>
      <c r="F724" s="11"/>
    </row>
    <row r="725" spans="2:6">
      <c r="B725" s="11"/>
      <c r="C725" s="11"/>
      <c r="D725" s="11"/>
      <c r="E725" s="11"/>
      <c r="F725" s="11"/>
    </row>
    <row r="726" spans="2:6">
      <c r="B726" s="11"/>
      <c r="C726" s="11"/>
      <c r="D726" s="11"/>
      <c r="E726" s="11"/>
      <c r="F726" s="11"/>
    </row>
    <row r="727" spans="2:6">
      <c r="B727" s="11"/>
      <c r="C727" s="11"/>
      <c r="D727" s="11"/>
      <c r="E727" s="11"/>
      <c r="F727" s="11"/>
    </row>
    <row r="728" spans="2:6">
      <c r="B728" s="11"/>
      <c r="C728" s="11"/>
      <c r="D728" s="11"/>
      <c r="E728" s="11"/>
      <c r="F728" s="11"/>
    </row>
    <row r="729" spans="2:6">
      <c r="B729" s="11"/>
      <c r="C729" s="11"/>
      <c r="D729" s="11"/>
      <c r="E729" s="11"/>
      <c r="F729" s="11"/>
    </row>
    <row r="730" spans="2:6">
      <c r="B730" s="11"/>
      <c r="C730" s="11"/>
      <c r="D730" s="11"/>
      <c r="E730" s="11"/>
      <c r="F730" s="11"/>
    </row>
    <row r="731" spans="2:6">
      <c r="B731" s="11"/>
      <c r="C731" s="11"/>
      <c r="D731" s="11"/>
      <c r="E731" s="11"/>
      <c r="F731" s="11"/>
    </row>
    <row r="732" spans="2:6">
      <c r="B732" s="11"/>
      <c r="C732" s="11"/>
      <c r="D732" s="11"/>
      <c r="E732" s="11"/>
      <c r="F732" s="11"/>
    </row>
    <row r="733" spans="2:6">
      <c r="B733" s="11"/>
      <c r="C733" s="11"/>
      <c r="D733" s="11"/>
      <c r="E733" s="11"/>
      <c r="F733" s="11"/>
    </row>
    <row r="734" spans="2:6">
      <c r="B734" s="11"/>
      <c r="C734" s="11"/>
      <c r="D734" s="11"/>
      <c r="E734" s="11"/>
      <c r="F734" s="11"/>
    </row>
    <row r="735" spans="2:6">
      <c r="B735" s="11"/>
      <c r="C735" s="11"/>
      <c r="D735" s="11"/>
      <c r="E735" s="11"/>
      <c r="F735" s="11"/>
    </row>
    <row r="736" spans="2:6">
      <c r="B736" s="11"/>
      <c r="C736" s="11"/>
      <c r="D736" s="11"/>
      <c r="E736" s="11"/>
      <c r="F736" s="11"/>
    </row>
    <row r="737" spans="2:6">
      <c r="B737" s="11"/>
      <c r="C737" s="11"/>
      <c r="D737" s="11"/>
      <c r="E737" s="11"/>
      <c r="F737" s="11"/>
    </row>
    <row r="738" spans="2:6">
      <c r="B738" s="11"/>
      <c r="C738" s="11"/>
      <c r="D738" s="11"/>
      <c r="E738" s="11"/>
      <c r="F738" s="11"/>
    </row>
    <row r="739" spans="2:6">
      <c r="B739" s="11"/>
      <c r="C739" s="11"/>
      <c r="D739" s="11"/>
      <c r="E739" s="11"/>
      <c r="F739" s="11"/>
    </row>
    <row r="740" spans="2:6">
      <c r="B740" s="11"/>
      <c r="C740" s="11"/>
      <c r="D740" s="11"/>
      <c r="E740" s="11"/>
      <c r="F740" s="11"/>
    </row>
    <row r="741" spans="2:6">
      <c r="B741" s="11"/>
      <c r="C741" s="11"/>
      <c r="D741" s="11"/>
      <c r="E741" s="11"/>
      <c r="F741" s="11"/>
    </row>
    <row r="742" spans="2:6">
      <c r="B742" s="11"/>
      <c r="C742" s="11"/>
      <c r="D742" s="11"/>
      <c r="E742" s="11"/>
      <c r="F742" s="11"/>
    </row>
    <row r="743" spans="2:6">
      <c r="B743" s="11"/>
      <c r="C743" s="11"/>
      <c r="D743" s="11"/>
      <c r="E743" s="11"/>
      <c r="F743" s="11"/>
    </row>
    <row r="744" spans="2:6">
      <c r="B744" s="11"/>
      <c r="C744" s="11"/>
      <c r="D744" s="11"/>
      <c r="E744" s="11"/>
      <c r="F744" s="11"/>
    </row>
    <row r="745" spans="2:6">
      <c r="B745" s="11"/>
      <c r="C745" s="11"/>
      <c r="D745" s="11"/>
      <c r="E745" s="11"/>
      <c r="F745" s="11"/>
    </row>
    <row r="746" spans="2:6">
      <c r="B746" s="11"/>
      <c r="C746" s="11"/>
      <c r="D746" s="11"/>
      <c r="E746" s="11"/>
      <c r="F746" s="11"/>
    </row>
    <row r="747" spans="2:6">
      <c r="B747" s="11"/>
      <c r="C747" s="11"/>
      <c r="D747" s="11"/>
      <c r="E747" s="11"/>
      <c r="F747" s="11"/>
    </row>
    <row r="748" spans="2:6">
      <c r="B748" s="11"/>
      <c r="C748" s="11"/>
      <c r="D748" s="11"/>
      <c r="E748" s="11"/>
      <c r="F748" s="11"/>
    </row>
    <row r="749" spans="2:6">
      <c r="B749" s="11"/>
      <c r="C749" s="11"/>
      <c r="D749" s="11"/>
      <c r="E749" s="11"/>
      <c r="F749" s="11"/>
    </row>
    <row r="750" spans="2:6">
      <c r="B750" s="11"/>
      <c r="C750" s="11"/>
      <c r="D750" s="11"/>
      <c r="E750" s="11"/>
      <c r="F750" s="11"/>
    </row>
    <row r="751" spans="2:6">
      <c r="B751" s="11"/>
      <c r="C751" s="11"/>
      <c r="D751" s="11"/>
      <c r="E751" s="11"/>
      <c r="F751" s="11"/>
    </row>
    <row r="752" spans="2:6">
      <c r="B752" s="11"/>
      <c r="C752" s="11"/>
      <c r="D752" s="11"/>
      <c r="E752" s="11"/>
      <c r="F752" s="11"/>
    </row>
    <row r="753" spans="2:6">
      <c r="B753" s="11"/>
      <c r="C753" s="11"/>
      <c r="D753" s="11"/>
      <c r="E753" s="11"/>
      <c r="F753" s="11"/>
    </row>
    <row r="754" spans="2:6">
      <c r="B754" s="11"/>
      <c r="C754" s="11"/>
      <c r="D754" s="11"/>
      <c r="E754" s="11"/>
      <c r="F754" s="11"/>
    </row>
    <row r="755" spans="2:6">
      <c r="B755" s="11"/>
      <c r="C755" s="11"/>
      <c r="D755" s="11"/>
      <c r="E755" s="11"/>
      <c r="F755" s="11"/>
    </row>
    <row r="756" spans="2:6">
      <c r="B756" s="11"/>
      <c r="C756" s="11"/>
      <c r="D756" s="11"/>
      <c r="E756" s="11"/>
      <c r="F756" s="11"/>
    </row>
    <row r="757" spans="2:6">
      <c r="B757" s="11"/>
      <c r="C757" s="11"/>
      <c r="D757" s="11"/>
      <c r="E757" s="11"/>
      <c r="F757" s="11"/>
    </row>
    <row r="758" spans="2:6">
      <c r="B758" s="11"/>
      <c r="C758" s="11"/>
      <c r="D758" s="11"/>
      <c r="E758" s="11"/>
      <c r="F758" s="11"/>
    </row>
    <row r="759" spans="2:6">
      <c r="B759" s="11"/>
      <c r="C759" s="11"/>
      <c r="D759" s="11"/>
      <c r="E759" s="11"/>
      <c r="F759" s="11"/>
    </row>
    <row r="760" spans="2:6">
      <c r="B760" s="11"/>
      <c r="C760" s="11"/>
      <c r="D760" s="11"/>
      <c r="E760" s="11"/>
      <c r="F760" s="11"/>
    </row>
    <row r="761" spans="2:6">
      <c r="B761" s="11"/>
      <c r="C761" s="11"/>
      <c r="D761" s="11"/>
      <c r="E761" s="11"/>
      <c r="F761" s="11"/>
    </row>
    <row r="762" spans="2:6">
      <c r="B762" s="11"/>
      <c r="C762" s="11"/>
      <c r="D762" s="11"/>
      <c r="E762" s="11"/>
      <c r="F762" s="11"/>
    </row>
    <row r="763" spans="2:6">
      <c r="B763" s="11"/>
      <c r="C763" s="11"/>
      <c r="D763" s="11"/>
      <c r="E763" s="11"/>
      <c r="F763" s="11"/>
    </row>
    <row r="764" spans="2:6">
      <c r="B764" s="11"/>
      <c r="C764" s="11"/>
      <c r="D764" s="11"/>
      <c r="E764" s="11"/>
      <c r="F764" s="11"/>
    </row>
    <row r="765" spans="2:6">
      <c r="B765" s="11"/>
      <c r="C765" s="11"/>
      <c r="D765" s="11"/>
      <c r="E765" s="11"/>
      <c r="F765" s="11"/>
    </row>
    <row r="766" spans="2:6">
      <c r="B766" s="11"/>
      <c r="C766" s="11"/>
      <c r="D766" s="11"/>
      <c r="E766" s="11"/>
      <c r="F766" s="11"/>
    </row>
    <row r="767" spans="2:6">
      <c r="B767" s="11"/>
      <c r="C767" s="11"/>
      <c r="D767" s="11"/>
      <c r="E767" s="11"/>
      <c r="F767" s="11"/>
    </row>
    <row r="768" spans="2:6">
      <c r="B768" s="11"/>
      <c r="C768" s="11"/>
      <c r="D768" s="11"/>
      <c r="E768" s="11"/>
      <c r="F768" s="11"/>
    </row>
    <row r="769" spans="2:6">
      <c r="B769" s="11"/>
      <c r="C769" s="11"/>
      <c r="D769" s="11"/>
      <c r="E769" s="11"/>
      <c r="F769" s="11"/>
    </row>
    <row r="770" spans="2:6">
      <c r="B770" s="11"/>
      <c r="C770" s="11"/>
      <c r="D770" s="11"/>
      <c r="E770" s="11"/>
      <c r="F770" s="11"/>
    </row>
    <row r="771" spans="2:6">
      <c r="B771" s="11"/>
      <c r="C771" s="11"/>
      <c r="D771" s="11"/>
      <c r="E771" s="11"/>
      <c r="F771" s="11"/>
    </row>
    <row r="772" spans="2:6">
      <c r="B772" s="11"/>
      <c r="C772" s="11"/>
      <c r="D772" s="11"/>
      <c r="E772" s="11"/>
      <c r="F772" s="11"/>
    </row>
    <row r="773" spans="2:6">
      <c r="B773" s="11"/>
      <c r="C773" s="11"/>
      <c r="D773" s="11"/>
      <c r="E773" s="11"/>
      <c r="F773" s="11"/>
    </row>
    <row r="774" spans="2:6">
      <c r="B774" s="11"/>
      <c r="C774" s="11"/>
      <c r="D774" s="11"/>
      <c r="E774" s="11"/>
      <c r="F774" s="11"/>
    </row>
    <row r="775" spans="2:6">
      <c r="B775" s="11"/>
      <c r="C775" s="11"/>
      <c r="D775" s="11"/>
      <c r="E775" s="11"/>
      <c r="F775" s="11"/>
    </row>
    <row r="776" spans="2:6">
      <c r="B776" s="11"/>
      <c r="C776" s="11"/>
      <c r="D776" s="11"/>
      <c r="E776" s="11"/>
      <c r="F776" s="11"/>
    </row>
    <row r="777" spans="2:6">
      <c r="B777" s="11"/>
      <c r="C777" s="11"/>
      <c r="D777" s="11"/>
      <c r="E777" s="11"/>
      <c r="F777" s="11"/>
    </row>
    <row r="778" spans="2:6">
      <c r="B778" s="11"/>
      <c r="C778" s="11"/>
      <c r="D778" s="11"/>
      <c r="E778" s="11"/>
      <c r="F778" s="11"/>
    </row>
    <row r="779" spans="2:6">
      <c r="B779" s="11"/>
      <c r="C779" s="11"/>
      <c r="D779" s="11"/>
      <c r="E779" s="11"/>
      <c r="F779" s="11"/>
    </row>
    <row r="780" spans="2:6">
      <c r="B780" s="11"/>
      <c r="C780" s="11"/>
      <c r="D780" s="11"/>
      <c r="E780" s="11"/>
      <c r="F780" s="11"/>
    </row>
    <row r="781" spans="2:6">
      <c r="B781" s="11"/>
      <c r="C781" s="11"/>
      <c r="D781" s="11"/>
      <c r="E781" s="11"/>
      <c r="F781" s="11"/>
    </row>
    <row r="782" spans="2:6">
      <c r="B782" s="11"/>
      <c r="C782" s="11"/>
      <c r="D782" s="11"/>
      <c r="E782" s="11"/>
      <c r="F782" s="11"/>
    </row>
    <row r="783" spans="2:6">
      <c r="B783" s="11"/>
      <c r="C783" s="11"/>
      <c r="D783" s="11"/>
      <c r="E783" s="11"/>
      <c r="F783" s="11"/>
    </row>
    <row r="784" spans="2:6">
      <c r="B784" s="11"/>
      <c r="C784" s="11"/>
      <c r="D784" s="11"/>
      <c r="E784" s="11"/>
      <c r="F784" s="11"/>
    </row>
    <row r="785" spans="2:6">
      <c r="B785" s="11"/>
      <c r="C785" s="11"/>
      <c r="D785" s="11"/>
      <c r="E785" s="11"/>
      <c r="F785" s="11"/>
    </row>
    <row r="786" spans="2:6">
      <c r="B786" s="11"/>
      <c r="C786" s="11"/>
      <c r="D786" s="11"/>
      <c r="E786" s="11"/>
      <c r="F786" s="11"/>
    </row>
    <row r="787" spans="2:6">
      <c r="B787" s="11"/>
      <c r="C787" s="11"/>
      <c r="D787" s="11"/>
      <c r="E787" s="11"/>
      <c r="F787" s="11"/>
    </row>
    <row r="788" spans="2:6">
      <c r="B788" s="11"/>
      <c r="C788" s="11"/>
      <c r="D788" s="11"/>
      <c r="E788" s="11"/>
      <c r="F788" s="11"/>
    </row>
    <row r="789" spans="2:6">
      <c r="B789" s="11"/>
      <c r="C789" s="11"/>
      <c r="D789" s="11"/>
      <c r="E789" s="11"/>
      <c r="F789" s="11"/>
    </row>
    <row r="790" spans="2:6">
      <c r="B790" s="11"/>
      <c r="C790" s="11"/>
      <c r="D790" s="11"/>
      <c r="E790" s="11"/>
      <c r="F790" s="11"/>
    </row>
    <row r="791" spans="2:6">
      <c r="B791" s="11"/>
      <c r="C791" s="11"/>
      <c r="D791" s="11"/>
      <c r="E791" s="11"/>
      <c r="F791" s="11"/>
    </row>
    <row r="792" spans="2:6">
      <c r="B792" s="11"/>
      <c r="C792" s="11"/>
      <c r="D792" s="11"/>
      <c r="E792" s="11"/>
      <c r="F792" s="11"/>
    </row>
    <row r="793" spans="2:6">
      <c r="B793" s="11"/>
      <c r="C793" s="11"/>
      <c r="D793" s="11"/>
      <c r="E793" s="11"/>
      <c r="F793" s="11"/>
    </row>
    <row r="794" spans="2:6">
      <c r="B794" s="11"/>
      <c r="C794" s="11"/>
      <c r="D794" s="11"/>
      <c r="E794" s="11"/>
      <c r="F794" s="11"/>
    </row>
    <row r="795" spans="2:6">
      <c r="B795" s="11"/>
      <c r="C795" s="11"/>
      <c r="D795" s="11"/>
      <c r="E795" s="11"/>
      <c r="F795" s="11"/>
    </row>
    <row r="796" spans="2:6">
      <c r="B796" s="11"/>
      <c r="C796" s="11"/>
      <c r="D796" s="11"/>
      <c r="E796" s="11"/>
      <c r="F796" s="11"/>
    </row>
    <row r="797" spans="2:6">
      <c r="B797" s="11"/>
      <c r="C797" s="11"/>
      <c r="D797" s="11"/>
      <c r="E797" s="11"/>
      <c r="F797" s="11"/>
    </row>
    <row r="798" spans="2:6">
      <c r="B798" s="11"/>
      <c r="C798" s="11"/>
      <c r="D798" s="11"/>
      <c r="E798" s="11"/>
      <c r="F798" s="11"/>
    </row>
    <row r="799" spans="2:6">
      <c r="B799" s="11"/>
      <c r="C799" s="11"/>
      <c r="D799" s="11"/>
      <c r="E799" s="11"/>
      <c r="F799" s="11"/>
    </row>
    <row r="800" spans="2:6">
      <c r="B800" s="11"/>
      <c r="C800" s="11"/>
      <c r="D800" s="11"/>
      <c r="E800" s="11"/>
      <c r="F800" s="11"/>
    </row>
    <row r="801" spans="2:6">
      <c r="B801" s="11"/>
      <c r="C801" s="11"/>
      <c r="D801" s="11"/>
      <c r="E801" s="11"/>
      <c r="F801" s="11"/>
    </row>
    <row r="802" spans="2:6">
      <c r="B802" s="11"/>
      <c r="C802" s="11"/>
      <c r="D802" s="11"/>
      <c r="E802" s="11"/>
      <c r="F802" s="11"/>
    </row>
    <row r="803" spans="2:6">
      <c r="B803" s="11"/>
      <c r="C803" s="11"/>
      <c r="D803" s="11"/>
      <c r="E803" s="11"/>
      <c r="F803" s="11"/>
    </row>
    <row r="804" spans="2:6">
      <c r="B804" s="11"/>
      <c r="C804" s="11"/>
      <c r="D804" s="11"/>
      <c r="E804" s="11"/>
      <c r="F804" s="11"/>
    </row>
    <row r="805" spans="2:6">
      <c r="B805" s="11"/>
      <c r="C805" s="11"/>
      <c r="D805" s="11"/>
      <c r="E805" s="11"/>
      <c r="F805" s="11"/>
    </row>
    <row r="806" spans="2:6">
      <c r="B806" s="11"/>
      <c r="C806" s="11"/>
      <c r="D806" s="11"/>
      <c r="E806" s="11"/>
      <c r="F806" s="11"/>
    </row>
    <row r="807" spans="2:6">
      <c r="B807" s="11"/>
      <c r="C807" s="11"/>
      <c r="D807" s="11"/>
      <c r="E807" s="11"/>
      <c r="F807" s="11"/>
    </row>
    <row r="808" spans="2:6">
      <c r="B808" s="11"/>
      <c r="C808" s="11"/>
      <c r="D808" s="11"/>
      <c r="E808" s="11"/>
      <c r="F808" s="11"/>
    </row>
    <row r="809" spans="2:6">
      <c r="B809" s="11"/>
      <c r="C809" s="11"/>
      <c r="D809" s="11"/>
      <c r="E809" s="11"/>
      <c r="F809" s="11"/>
    </row>
    <row r="810" spans="2:6">
      <c r="B810" s="11"/>
      <c r="C810" s="11"/>
      <c r="D810" s="11"/>
      <c r="E810" s="11"/>
      <c r="F810" s="11"/>
    </row>
    <row r="811" spans="2:6">
      <c r="B811" s="11"/>
      <c r="C811" s="11"/>
      <c r="D811" s="11"/>
      <c r="E811" s="11"/>
      <c r="F811" s="11"/>
    </row>
    <row r="812" spans="2:6">
      <c r="B812" s="11"/>
      <c r="C812" s="11"/>
      <c r="D812" s="11"/>
      <c r="E812" s="11"/>
      <c r="F812" s="11"/>
    </row>
    <row r="813" spans="2:6">
      <c r="B813" s="11"/>
      <c r="C813" s="11"/>
      <c r="D813" s="11"/>
      <c r="E813" s="11"/>
      <c r="F813" s="11"/>
    </row>
    <row r="814" spans="2:6">
      <c r="B814" s="11"/>
      <c r="C814" s="11"/>
      <c r="D814" s="11"/>
      <c r="E814" s="11"/>
      <c r="F814" s="11"/>
    </row>
    <row r="815" spans="2:6">
      <c r="B815" s="11"/>
      <c r="C815" s="11"/>
      <c r="D815" s="11"/>
      <c r="E815" s="11"/>
      <c r="F815" s="11"/>
    </row>
    <row r="816" spans="2:6">
      <c r="B816" s="11"/>
      <c r="C816" s="11"/>
      <c r="D816" s="11"/>
      <c r="E816" s="11"/>
      <c r="F816" s="11"/>
    </row>
    <row r="817" spans="2:6">
      <c r="B817" s="11"/>
      <c r="C817" s="11"/>
      <c r="D817" s="11"/>
      <c r="E817" s="11"/>
      <c r="F817" s="11"/>
    </row>
    <row r="818" spans="2:6">
      <c r="B818" s="11"/>
      <c r="C818" s="11"/>
      <c r="D818" s="11"/>
      <c r="E818" s="11"/>
      <c r="F818" s="11"/>
    </row>
    <row r="819" spans="2:6">
      <c r="B819" s="11"/>
      <c r="C819" s="11"/>
      <c r="D819" s="11"/>
      <c r="E819" s="11"/>
      <c r="F819" s="11"/>
    </row>
    <row r="820" spans="2:6">
      <c r="B820" s="11"/>
      <c r="C820" s="11"/>
      <c r="D820" s="11"/>
      <c r="E820" s="11"/>
      <c r="F820" s="11"/>
    </row>
    <row r="821" spans="2:6">
      <c r="B821" s="11"/>
      <c r="C821" s="11"/>
      <c r="D821" s="11"/>
      <c r="E821" s="11"/>
      <c r="F821" s="11"/>
    </row>
    <row r="822" spans="2:6">
      <c r="B822" s="11"/>
      <c r="C822" s="11"/>
      <c r="D822" s="11"/>
      <c r="E822" s="11"/>
      <c r="F822" s="11"/>
    </row>
    <row r="823" spans="2:6">
      <c r="B823" s="11"/>
      <c r="C823" s="11"/>
      <c r="D823" s="11"/>
      <c r="E823" s="11"/>
      <c r="F823" s="11"/>
    </row>
    <row r="824" spans="2:6">
      <c r="B824" s="11"/>
      <c r="C824" s="11"/>
      <c r="D824" s="11"/>
      <c r="E824" s="11"/>
      <c r="F824" s="11"/>
    </row>
    <row r="825" spans="2:6">
      <c r="B825" s="11"/>
      <c r="C825" s="11"/>
      <c r="D825" s="11"/>
      <c r="E825" s="11"/>
      <c r="F825" s="11"/>
    </row>
    <row r="826" spans="2:6">
      <c r="B826" s="11"/>
      <c r="C826" s="11"/>
      <c r="D826" s="11"/>
      <c r="E826" s="11"/>
      <c r="F826" s="11"/>
    </row>
    <row r="827" spans="2:6">
      <c r="B827" s="11"/>
      <c r="C827" s="11"/>
      <c r="D827" s="11"/>
      <c r="E827" s="11"/>
      <c r="F827" s="11"/>
    </row>
    <row r="828" spans="2:6">
      <c r="B828" s="11"/>
      <c r="C828" s="11"/>
      <c r="D828" s="11"/>
      <c r="E828" s="11"/>
      <c r="F828" s="11"/>
    </row>
    <row r="829" spans="2:6">
      <c r="B829" s="11"/>
      <c r="C829" s="11"/>
      <c r="D829" s="11"/>
      <c r="E829" s="11"/>
      <c r="F829" s="11"/>
    </row>
    <row r="830" spans="2:6">
      <c r="B830" s="11"/>
      <c r="C830" s="11"/>
      <c r="D830" s="11"/>
      <c r="E830" s="11"/>
      <c r="F830" s="11"/>
    </row>
    <row r="831" spans="2:6">
      <c r="B831" s="11"/>
      <c r="C831" s="11"/>
      <c r="D831" s="11"/>
      <c r="E831" s="11"/>
      <c r="F831" s="11"/>
    </row>
    <row r="832" spans="2:6">
      <c r="B832" s="11"/>
      <c r="C832" s="11"/>
      <c r="D832" s="11"/>
      <c r="E832" s="11"/>
      <c r="F832" s="11"/>
    </row>
    <row r="833" spans="2:6">
      <c r="B833" s="11"/>
      <c r="C833" s="11"/>
      <c r="D833" s="11"/>
      <c r="E833" s="11"/>
      <c r="F833" s="11"/>
    </row>
    <row r="834" spans="2:6">
      <c r="B834" s="11"/>
      <c r="C834" s="11"/>
      <c r="D834" s="11"/>
      <c r="E834" s="11"/>
      <c r="F834" s="11"/>
    </row>
    <row r="835" spans="2:6">
      <c r="B835" s="11"/>
      <c r="C835" s="11"/>
      <c r="D835" s="11"/>
      <c r="E835" s="11"/>
      <c r="F835" s="11"/>
    </row>
    <row r="836" spans="2:6">
      <c r="B836" s="11"/>
      <c r="C836" s="11"/>
      <c r="D836" s="11"/>
      <c r="E836" s="11"/>
      <c r="F836" s="11"/>
    </row>
    <row r="837" spans="2:6">
      <c r="B837" s="11"/>
      <c r="C837" s="11"/>
      <c r="D837" s="11"/>
      <c r="E837" s="11"/>
      <c r="F837" s="11"/>
    </row>
    <row r="838" spans="2:6">
      <c r="B838" s="11"/>
      <c r="C838" s="11"/>
      <c r="D838" s="11"/>
      <c r="E838" s="11"/>
      <c r="F838" s="11"/>
    </row>
    <row r="839" spans="2:6">
      <c r="B839" s="11"/>
      <c r="C839" s="11"/>
      <c r="D839" s="11"/>
      <c r="E839" s="11"/>
      <c r="F839" s="11"/>
    </row>
    <row r="840" spans="2:6">
      <c r="B840" s="11"/>
      <c r="C840" s="11"/>
      <c r="D840" s="11"/>
      <c r="E840" s="11"/>
      <c r="F840" s="11"/>
    </row>
    <row r="841" spans="2:6">
      <c r="B841" s="11"/>
      <c r="C841" s="11"/>
      <c r="D841" s="11"/>
      <c r="E841" s="11"/>
      <c r="F841" s="11"/>
    </row>
    <row r="842" spans="2:6">
      <c r="B842" s="11"/>
      <c r="C842" s="11"/>
      <c r="D842" s="11"/>
      <c r="E842" s="11"/>
      <c r="F842" s="11"/>
    </row>
    <row r="843" spans="2:6">
      <c r="B843" s="11"/>
      <c r="C843" s="11"/>
      <c r="D843" s="11"/>
      <c r="E843" s="11"/>
      <c r="F843" s="11"/>
    </row>
    <row r="844" spans="2:6">
      <c r="B844" s="11"/>
      <c r="C844" s="11"/>
      <c r="D844" s="11"/>
      <c r="E844" s="11"/>
      <c r="F844" s="11"/>
    </row>
    <row r="845" spans="2:6">
      <c r="B845" s="11"/>
      <c r="C845" s="11"/>
      <c r="D845" s="11"/>
      <c r="E845" s="11"/>
      <c r="F845" s="11"/>
    </row>
    <row r="846" spans="2:6">
      <c r="B846" s="11"/>
      <c r="C846" s="11"/>
      <c r="D846" s="11"/>
      <c r="E846" s="11"/>
      <c r="F846" s="11"/>
    </row>
    <row r="847" spans="2:6">
      <c r="B847" s="11"/>
      <c r="C847" s="11"/>
      <c r="D847" s="11"/>
      <c r="E847" s="11"/>
      <c r="F847" s="11"/>
    </row>
    <row r="848" spans="2:6">
      <c r="B848" s="11"/>
      <c r="C848" s="11"/>
      <c r="D848" s="11"/>
      <c r="E848" s="11"/>
      <c r="F848" s="11"/>
    </row>
    <row r="849" spans="2:6">
      <c r="B849" s="11"/>
      <c r="C849" s="11"/>
      <c r="D849" s="11"/>
      <c r="E849" s="11"/>
      <c r="F849" s="11"/>
    </row>
    <row r="850" spans="2:6">
      <c r="B850" s="11"/>
      <c r="C850" s="11"/>
      <c r="D850" s="11"/>
      <c r="E850" s="11"/>
      <c r="F850" s="11"/>
    </row>
    <row r="851" spans="2:6">
      <c r="B851" s="11"/>
      <c r="C851" s="11"/>
      <c r="D851" s="11"/>
      <c r="E851" s="11"/>
      <c r="F851" s="11"/>
    </row>
    <row r="852" spans="2:6">
      <c r="B852" s="11"/>
      <c r="C852" s="11"/>
      <c r="D852" s="11"/>
      <c r="E852" s="11"/>
      <c r="F852" s="11"/>
    </row>
    <row r="853" spans="2:6">
      <c r="B853" s="11"/>
      <c r="C853" s="11"/>
      <c r="D853" s="11"/>
      <c r="E853" s="11"/>
      <c r="F853" s="11"/>
    </row>
    <row r="854" spans="2:6">
      <c r="B854" s="11"/>
      <c r="C854" s="11"/>
      <c r="D854" s="11"/>
      <c r="E854" s="11"/>
      <c r="F854" s="11"/>
    </row>
    <row r="855" spans="2:6">
      <c r="B855" s="11"/>
      <c r="C855" s="11"/>
      <c r="D855" s="11"/>
      <c r="E855" s="11"/>
      <c r="F855" s="11"/>
    </row>
    <row r="856" spans="2:6">
      <c r="B856" s="11"/>
      <c r="C856" s="11"/>
      <c r="D856" s="11"/>
      <c r="E856" s="11"/>
      <c r="F856" s="11"/>
    </row>
    <row r="857" spans="2:6">
      <c r="B857" s="11"/>
      <c r="C857" s="11"/>
      <c r="D857" s="11"/>
      <c r="E857" s="11"/>
      <c r="F857" s="11"/>
    </row>
    <row r="858" spans="2:6">
      <c r="B858" s="11"/>
      <c r="C858" s="11"/>
      <c r="D858" s="11"/>
      <c r="E858" s="11"/>
      <c r="F858" s="11"/>
    </row>
    <row r="859" spans="2:6">
      <c r="B859" s="11"/>
      <c r="C859" s="11"/>
      <c r="D859" s="11"/>
      <c r="E859" s="11"/>
      <c r="F859" s="11"/>
    </row>
    <row r="860" spans="2:6">
      <c r="B860" s="11"/>
      <c r="C860" s="11"/>
      <c r="D860" s="11"/>
      <c r="E860" s="11"/>
      <c r="F860" s="11"/>
    </row>
    <row r="861" spans="2:6">
      <c r="B861" s="11"/>
      <c r="C861" s="11"/>
      <c r="D861" s="11"/>
      <c r="E861" s="11"/>
      <c r="F861" s="11"/>
    </row>
    <row r="862" spans="2:6">
      <c r="B862" s="11"/>
      <c r="C862" s="11"/>
      <c r="D862" s="11"/>
      <c r="E862" s="11"/>
      <c r="F862" s="11"/>
    </row>
    <row r="863" spans="2:6">
      <c r="B863" s="11"/>
      <c r="C863" s="11"/>
      <c r="D863" s="11"/>
      <c r="E863" s="11"/>
      <c r="F863" s="11"/>
    </row>
    <row r="864" spans="2:6">
      <c r="B864" s="11"/>
      <c r="C864" s="11"/>
      <c r="D864" s="11"/>
      <c r="E864" s="11"/>
      <c r="F864" s="11"/>
    </row>
    <row r="865" spans="2:6">
      <c r="B865" s="11"/>
      <c r="C865" s="11"/>
      <c r="D865" s="11"/>
      <c r="E865" s="11"/>
      <c r="F865" s="11"/>
    </row>
    <row r="866" spans="2:6">
      <c r="B866" s="11"/>
      <c r="C866" s="11"/>
      <c r="D866" s="11"/>
      <c r="E866" s="11"/>
      <c r="F866" s="11"/>
    </row>
    <row r="867" spans="2:6">
      <c r="B867" s="11"/>
      <c r="C867" s="11"/>
      <c r="D867" s="11"/>
      <c r="E867" s="11"/>
      <c r="F867" s="11"/>
    </row>
    <row r="868" spans="2:6">
      <c r="B868" s="11"/>
      <c r="C868" s="11"/>
      <c r="D868" s="11"/>
      <c r="E868" s="11"/>
      <c r="F868" s="11"/>
    </row>
    <row r="869" spans="2:6">
      <c r="B869" s="11"/>
      <c r="C869" s="11"/>
      <c r="D869" s="11"/>
      <c r="E869" s="11"/>
      <c r="F869" s="11"/>
    </row>
    <row r="870" spans="2:6">
      <c r="B870" s="11"/>
      <c r="C870" s="11"/>
      <c r="D870" s="11"/>
      <c r="E870" s="11"/>
      <c r="F870" s="11"/>
    </row>
    <row r="871" spans="2:6">
      <c r="B871" s="11"/>
      <c r="C871" s="11"/>
      <c r="D871" s="11"/>
      <c r="E871" s="11"/>
      <c r="F871" s="11"/>
    </row>
    <row r="872" spans="2:6">
      <c r="B872" s="11"/>
      <c r="C872" s="11"/>
      <c r="D872" s="11"/>
      <c r="E872" s="11"/>
      <c r="F872" s="11"/>
    </row>
    <row r="873" spans="2:6">
      <c r="B873" s="11"/>
      <c r="C873" s="11"/>
      <c r="D873" s="11"/>
      <c r="E873" s="11"/>
      <c r="F873" s="11"/>
    </row>
    <row r="874" spans="2:6">
      <c r="B874" s="11"/>
      <c r="C874" s="11"/>
      <c r="D874" s="11"/>
      <c r="E874" s="11"/>
      <c r="F874" s="11"/>
    </row>
    <row r="875" spans="2:6">
      <c r="B875" s="11"/>
      <c r="C875" s="11"/>
      <c r="D875" s="11"/>
      <c r="E875" s="11"/>
      <c r="F875" s="11"/>
    </row>
    <row r="876" spans="2:6">
      <c r="B876" s="11"/>
      <c r="C876" s="11"/>
      <c r="D876" s="11"/>
      <c r="E876" s="11"/>
      <c r="F876" s="11"/>
    </row>
    <row r="877" spans="2:6">
      <c r="B877" s="11"/>
      <c r="C877" s="11"/>
      <c r="D877" s="11"/>
      <c r="E877" s="11"/>
      <c r="F877" s="11"/>
    </row>
    <row r="878" spans="2:6">
      <c r="B878" s="11"/>
      <c r="C878" s="11"/>
      <c r="D878" s="11"/>
      <c r="E878" s="11"/>
      <c r="F878" s="11"/>
    </row>
    <row r="879" spans="2:6">
      <c r="B879" s="11"/>
      <c r="C879" s="11"/>
      <c r="D879" s="11"/>
      <c r="E879" s="11"/>
      <c r="F879" s="11"/>
    </row>
    <row r="880" spans="2:6">
      <c r="B880" s="11"/>
      <c r="C880" s="11"/>
      <c r="D880" s="11"/>
      <c r="E880" s="11"/>
      <c r="F880" s="11"/>
    </row>
    <row r="881" spans="2:6">
      <c r="B881" s="11"/>
      <c r="C881" s="11"/>
      <c r="D881" s="11"/>
      <c r="E881" s="11"/>
      <c r="F881" s="11"/>
    </row>
    <row r="882" spans="2:6">
      <c r="B882" s="11"/>
      <c r="C882" s="11"/>
      <c r="D882" s="11"/>
      <c r="E882" s="11"/>
      <c r="F882" s="11"/>
    </row>
    <row r="883" spans="2:6">
      <c r="B883" s="11"/>
      <c r="C883" s="11"/>
      <c r="D883" s="11"/>
      <c r="E883" s="11"/>
      <c r="F883" s="11"/>
    </row>
    <row r="884" spans="2:6">
      <c r="B884" s="11"/>
      <c r="C884" s="11"/>
      <c r="D884" s="11"/>
      <c r="E884" s="11"/>
      <c r="F884" s="11"/>
    </row>
    <row r="885" spans="2:6">
      <c r="B885" s="11"/>
      <c r="C885" s="11"/>
      <c r="D885" s="11"/>
      <c r="E885" s="11"/>
      <c r="F885" s="11"/>
    </row>
    <row r="886" spans="2:6">
      <c r="B886" s="11"/>
      <c r="C886" s="11"/>
      <c r="D886" s="11"/>
      <c r="E886" s="11"/>
      <c r="F886" s="11"/>
    </row>
    <row r="887" spans="2:6">
      <c r="B887" s="11"/>
      <c r="C887" s="11"/>
      <c r="D887" s="11"/>
      <c r="E887" s="11"/>
      <c r="F887" s="11"/>
    </row>
    <row r="888" spans="2:6">
      <c r="B888" s="11"/>
      <c r="C888" s="11"/>
      <c r="D888" s="11"/>
      <c r="E888" s="11"/>
      <c r="F888" s="11"/>
    </row>
    <row r="889" spans="2:6">
      <c r="B889" s="11"/>
      <c r="C889" s="11"/>
      <c r="D889" s="11"/>
      <c r="E889" s="11"/>
      <c r="F889" s="11"/>
    </row>
    <row r="890" spans="2:6">
      <c r="B890" s="11"/>
      <c r="C890" s="11"/>
      <c r="D890" s="11"/>
      <c r="E890" s="11"/>
      <c r="F890" s="11"/>
    </row>
    <row r="891" spans="2:6">
      <c r="B891" s="11"/>
      <c r="C891" s="11"/>
      <c r="D891" s="11"/>
      <c r="E891" s="11"/>
      <c r="F891" s="11"/>
    </row>
    <row r="892" spans="2:6">
      <c r="B892" s="11"/>
      <c r="C892" s="11"/>
      <c r="D892" s="11"/>
      <c r="E892" s="11"/>
      <c r="F892" s="11"/>
    </row>
    <row r="893" spans="2:6">
      <c r="B893" s="11"/>
      <c r="C893" s="11"/>
      <c r="D893" s="11"/>
      <c r="E893" s="11"/>
      <c r="F893" s="11"/>
    </row>
    <row r="894" spans="2:6">
      <c r="B894" s="11"/>
      <c r="C894" s="11"/>
      <c r="D894" s="11"/>
      <c r="E894" s="11"/>
      <c r="F894" s="11"/>
    </row>
    <row r="895" spans="2:6">
      <c r="B895" s="11"/>
      <c r="C895" s="11"/>
      <c r="D895" s="11"/>
      <c r="E895" s="11"/>
      <c r="F895" s="11"/>
    </row>
    <row r="896" spans="2:6">
      <c r="B896" s="11"/>
      <c r="C896" s="11"/>
      <c r="D896" s="11"/>
      <c r="E896" s="11"/>
      <c r="F896" s="11"/>
    </row>
    <row r="897" spans="2:6">
      <c r="B897" s="11"/>
      <c r="C897" s="11"/>
      <c r="D897" s="11"/>
      <c r="E897" s="11"/>
      <c r="F897" s="11"/>
    </row>
    <row r="898" spans="2:6">
      <c r="B898" s="11"/>
      <c r="C898" s="11"/>
      <c r="D898" s="11"/>
      <c r="E898" s="11"/>
      <c r="F898" s="11"/>
    </row>
    <row r="899" spans="2:6">
      <c r="B899" s="11"/>
      <c r="C899" s="11"/>
      <c r="D899" s="11"/>
      <c r="E899" s="11"/>
      <c r="F899" s="11"/>
    </row>
    <row r="900" spans="2:6">
      <c r="B900" s="11"/>
      <c r="C900" s="11"/>
      <c r="D900" s="11"/>
      <c r="E900" s="11"/>
      <c r="F900" s="11"/>
    </row>
    <row r="901" spans="2:6">
      <c r="B901" s="11"/>
      <c r="C901" s="11"/>
      <c r="D901" s="11"/>
      <c r="E901" s="11"/>
      <c r="F901" s="11"/>
    </row>
    <row r="902" spans="2:6">
      <c r="B902" s="11"/>
      <c r="C902" s="11"/>
      <c r="D902" s="11"/>
      <c r="E902" s="11"/>
      <c r="F902" s="11"/>
    </row>
    <row r="903" spans="2:6">
      <c r="B903" s="11"/>
      <c r="C903" s="11"/>
      <c r="D903" s="11"/>
      <c r="E903" s="11"/>
      <c r="F903" s="11"/>
    </row>
    <row r="904" spans="2:6">
      <c r="B904" s="11"/>
      <c r="C904" s="11"/>
      <c r="D904" s="11"/>
      <c r="E904" s="11"/>
      <c r="F904" s="11"/>
    </row>
    <row r="905" spans="2:6">
      <c r="B905" s="11"/>
      <c r="C905" s="11"/>
      <c r="D905" s="11"/>
      <c r="E905" s="11"/>
      <c r="F905" s="11"/>
    </row>
    <row r="906" spans="2:6">
      <c r="B906" s="11"/>
      <c r="C906" s="11"/>
      <c r="D906" s="11"/>
      <c r="E906" s="11"/>
      <c r="F906" s="11"/>
    </row>
    <row r="907" spans="2:6">
      <c r="B907" s="11"/>
      <c r="C907" s="11"/>
      <c r="D907" s="11"/>
      <c r="E907" s="11"/>
      <c r="F907" s="11"/>
    </row>
    <row r="908" spans="2:6">
      <c r="B908" s="11"/>
      <c r="C908" s="11"/>
      <c r="D908" s="11"/>
      <c r="E908" s="11"/>
      <c r="F908" s="11"/>
    </row>
    <row r="909" spans="2:6">
      <c r="B909" s="11"/>
      <c r="C909" s="11"/>
      <c r="D909" s="11"/>
      <c r="E909" s="11"/>
      <c r="F909" s="11"/>
    </row>
    <row r="910" spans="2:6">
      <c r="B910" s="11"/>
      <c r="C910" s="11"/>
      <c r="D910" s="11"/>
      <c r="E910" s="11"/>
      <c r="F910" s="11"/>
    </row>
    <row r="911" spans="2:6">
      <c r="B911" s="11"/>
      <c r="C911" s="11"/>
      <c r="D911" s="11"/>
      <c r="E911" s="11"/>
      <c r="F911" s="11"/>
    </row>
    <row r="912" spans="2:6">
      <c r="B912" s="11"/>
      <c r="C912" s="11"/>
      <c r="D912" s="11"/>
      <c r="E912" s="11"/>
      <c r="F912" s="11"/>
    </row>
    <row r="913" spans="2:6">
      <c r="B913" s="11"/>
      <c r="C913" s="11"/>
      <c r="D913" s="11"/>
      <c r="E913" s="11"/>
      <c r="F913" s="11"/>
    </row>
    <row r="914" spans="2:6">
      <c r="B914" s="11"/>
      <c r="C914" s="11"/>
      <c r="D914" s="11"/>
      <c r="E914" s="11"/>
      <c r="F914" s="11"/>
    </row>
    <row r="915" spans="2:6">
      <c r="B915" s="11"/>
      <c r="C915" s="11"/>
      <c r="D915" s="11"/>
      <c r="E915" s="11"/>
      <c r="F915" s="11"/>
    </row>
    <row r="916" spans="2:6">
      <c r="B916" s="11"/>
      <c r="C916" s="11"/>
      <c r="D916" s="11"/>
      <c r="E916" s="11"/>
      <c r="F916" s="11"/>
    </row>
    <row r="917" spans="2:6">
      <c r="B917" s="11"/>
      <c r="C917" s="11"/>
      <c r="D917" s="11"/>
      <c r="E917" s="11"/>
      <c r="F917" s="11"/>
    </row>
    <row r="918" spans="2:6">
      <c r="B918" s="11"/>
      <c r="C918" s="11"/>
      <c r="D918" s="11"/>
      <c r="E918" s="11"/>
      <c r="F918" s="11"/>
    </row>
    <row r="919" spans="2:6">
      <c r="B919" s="11"/>
      <c r="C919" s="11"/>
      <c r="D919" s="11"/>
      <c r="E919" s="11"/>
      <c r="F919" s="11"/>
    </row>
    <row r="920" spans="2:6">
      <c r="B920" s="11"/>
      <c r="C920" s="11"/>
      <c r="D920" s="11"/>
      <c r="E920" s="11"/>
      <c r="F920" s="11"/>
    </row>
    <row r="921" spans="2:6">
      <c r="B921" s="11"/>
      <c r="C921" s="11"/>
      <c r="D921" s="11"/>
      <c r="E921" s="11"/>
      <c r="F921" s="11"/>
    </row>
    <row r="922" spans="2:6">
      <c r="B922" s="11"/>
      <c r="C922" s="11"/>
      <c r="D922" s="11"/>
      <c r="E922" s="11"/>
      <c r="F922" s="11"/>
    </row>
    <row r="923" spans="2:6">
      <c r="B923" s="11"/>
      <c r="C923" s="11"/>
      <c r="D923" s="11"/>
      <c r="E923" s="11"/>
      <c r="F923" s="11"/>
    </row>
    <row r="924" spans="2:6">
      <c r="B924" s="11"/>
      <c r="C924" s="11"/>
      <c r="D924" s="11"/>
      <c r="E924" s="11"/>
      <c r="F924" s="11"/>
    </row>
    <row r="925" spans="2:6">
      <c r="B925" s="11"/>
      <c r="C925" s="11"/>
      <c r="D925" s="11"/>
      <c r="E925" s="11"/>
      <c r="F925" s="11"/>
    </row>
    <row r="926" spans="2:6">
      <c r="B926" s="11"/>
      <c r="C926" s="11"/>
      <c r="D926" s="11"/>
      <c r="E926" s="11"/>
      <c r="F926" s="11"/>
    </row>
    <row r="927" spans="2:6">
      <c r="B927" s="11"/>
      <c r="C927" s="11"/>
      <c r="D927" s="11"/>
      <c r="E927" s="11"/>
      <c r="F927" s="11"/>
    </row>
    <row r="928" spans="2:6">
      <c r="B928" s="11"/>
      <c r="C928" s="11"/>
      <c r="D928" s="11"/>
      <c r="E928" s="11"/>
      <c r="F928" s="11"/>
    </row>
    <row r="929" spans="2:6">
      <c r="B929" s="11"/>
      <c r="C929" s="11"/>
      <c r="D929" s="11"/>
      <c r="E929" s="11"/>
      <c r="F929" s="11"/>
    </row>
    <row r="930" spans="2:6">
      <c r="B930" s="11"/>
      <c r="C930" s="11"/>
      <c r="D930" s="11"/>
      <c r="E930" s="11"/>
      <c r="F930" s="11"/>
    </row>
    <row r="931" spans="2:6">
      <c r="B931" s="11"/>
      <c r="C931" s="11"/>
      <c r="D931" s="11"/>
      <c r="E931" s="11"/>
      <c r="F931" s="11"/>
    </row>
    <row r="932" spans="2:6">
      <c r="B932" s="11"/>
      <c r="C932" s="11"/>
      <c r="D932" s="11"/>
      <c r="E932" s="11"/>
      <c r="F932" s="11"/>
    </row>
    <row r="933" spans="2:6">
      <c r="B933" s="11"/>
      <c r="C933" s="11"/>
      <c r="D933" s="11"/>
      <c r="E933" s="11"/>
      <c r="F933" s="11"/>
    </row>
    <row r="934" spans="2:6">
      <c r="B934" s="11"/>
      <c r="C934" s="11"/>
      <c r="D934" s="11"/>
      <c r="E934" s="11"/>
      <c r="F934" s="11"/>
    </row>
    <row r="935" spans="2:6">
      <c r="B935" s="11"/>
      <c r="C935" s="11"/>
      <c r="D935" s="11"/>
      <c r="E935" s="11"/>
      <c r="F935" s="11"/>
    </row>
    <row r="936" spans="2:6">
      <c r="B936" s="11"/>
      <c r="C936" s="11"/>
      <c r="D936" s="11"/>
      <c r="E936" s="11"/>
      <c r="F936" s="11"/>
    </row>
    <row r="937" spans="2:6">
      <c r="B937" s="11"/>
      <c r="C937" s="11"/>
      <c r="D937" s="11"/>
      <c r="E937" s="11"/>
      <c r="F937" s="11"/>
    </row>
    <row r="938" spans="2:6">
      <c r="B938" s="11"/>
      <c r="C938" s="11"/>
      <c r="D938" s="11"/>
      <c r="E938" s="11"/>
      <c r="F938" s="11"/>
    </row>
    <row r="939" spans="2:6">
      <c r="B939" s="11"/>
      <c r="C939" s="11"/>
      <c r="D939" s="11"/>
      <c r="E939" s="11"/>
      <c r="F939" s="11"/>
    </row>
    <row r="940" spans="2:6">
      <c r="B940" s="11"/>
      <c r="C940" s="11"/>
      <c r="D940" s="11"/>
      <c r="E940" s="11"/>
      <c r="F940" s="11"/>
    </row>
    <row r="941" spans="2:6">
      <c r="B941" s="11"/>
      <c r="C941" s="11"/>
      <c r="D941" s="11"/>
      <c r="E941" s="11"/>
      <c r="F941" s="11"/>
    </row>
    <row r="942" spans="2:6">
      <c r="B942" s="11"/>
      <c r="C942" s="11"/>
      <c r="D942" s="11"/>
      <c r="E942" s="11"/>
      <c r="F942" s="11"/>
    </row>
    <row r="943" spans="2:6">
      <c r="B943" s="11"/>
      <c r="C943" s="11"/>
      <c r="D943" s="11"/>
      <c r="E943" s="11"/>
      <c r="F943" s="11"/>
    </row>
    <row r="944" spans="2:6">
      <c r="B944" s="11"/>
      <c r="C944" s="11"/>
      <c r="D944" s="11"/>
      <c r="E944" s="11"/>
      <c r="F944" s="11"/>
    </row>
    <row r="945" spans="2:6">
      <c r="B945" s="11"/>
      <c r="C945" s="11"/>
      <c r="D945" s="11"/>
      <c r="E945" s="11"/>
      <c r="F945" s="11"/>
    </row>
    <row r="946" spans="2:6">
      <c r="B946" s="11"/>
      <c r="C946" s="11"/>
      <c r="D946" s="11"/>
      <c r="E946" s="11"/>
      <c r="F946" s="11"/>
    </row>
    <row r="947" spans="2:6">
      <c r="B947" s="11"/>
      <c r="C947" s="11"/>
      <c r="D947" s="11"/>
      <c r="E947" s="11"/>
      <c r="F947" s="11"/>
    </row>
    <row r="948" spans="2:6">
      <c r="B948" s="11"/>
      <c r="C948" s="11"/>
      <c r="D948" s="11"/>
      <c r="E948" s="11"/>
      <c r="F948" s="11"/>
    </row>
    <row r="949" spans="2:6">
      <c r="B949" s="11"/>
      <c r="C949" s="11"/>
      <c r="D949" s="11"/>
      <c r="E949" s="11"/>
      <c r="F949" s="11"/>
    </row>
    <row r="950" spans="2:6">
      <c r="B950" s="11"/>
      <c r="C950" s="11"/>
      <c r="D950" s="11"/>
      <c r="E950" s="11"/>
      <c r="F950" s="11"/>
    </row>
    <row r="951" spans="2:6">
      <c r="B951" s="11"/>
      <c r="C951" s="11"/>
      <c r="D951" s="11"/>
      <c r="E951" s="11"/>
      <c r="F951" s="11"/>
    </row>
    <row r="952" spans="2:6">
      <c r="B952" s="11"/>
      <c r="C952" s="11"/>
      <c r="D952" s="11"/>
      <c r="E952" s="11"/>
      <c r="F952" s="11"/>
    </row>
    <row r="953" spans="2:6">
      <c r="B953" s="11"/>
      <c r="C953" s="11"/>
      <c r="D953" s="11"/>
      <c r="E953" s="11"/>
      <c r="F953" s="11"/>
    </row>
    <row r="954" spans="2:6">
      <c r="B954" s="11"/>
      <c r="C954" s="11"/>
      <c r="D954" s="11"/>
      <c r="E954" s="11"/>
      <c r="F954" s="11"/>
    </row>
    <row r="955" spans="2:6">
      <c r="B955" s="11"/>
      <c r="C955" s="11"/>
      <c r="D955" s="11"/>
      <c r="E955" s="11"/>
      <c r="F955" s="11"/>
    </row>
    <row r="956" spans="2:6">
      <c r="B956" s="11"/>
      <c r="C956" s="11"/>
      <c r="D956" s="11"/>
      <c r="E956" s="11"/>
      <c r="F956" s="11"/>
    </row>
    <row r="957" spans="2:6">
      <c r="B957" s="11"/>
      <c r="C957" s="11"/>
      <c r="D957" s="11"/>
      <c r="E957" s="11"/>
      <c r="F957" s="11"/>
    </row>
    <row r="958" spans="2:6">
      <c r="B958" s="11"/>
      <c r="C958" s="11"/>
      <c r="D958" s="11"/>
      <c r="E958" s="11"/>
      <c r="F958" s="11"/>
    </row>
    <row r="959" spans="2:6">
      <c r="B959" s="11"/>
      <c r="C959" s="11"/>
      <c r="D959" s="11"/>
      <c r="E959" s="11"/>
      <c r="F959" s="11"/>
    </row>
    <row r="960" spans="2:6">
      <c r="B960" s="11"/>
      <c r="C960" s="11"/>
      <c r="D960" s="11"/>
      <c r="E960" s="11"/>
      <c r="F960" s="11"/>
    </row>
    <row r="961" spans="2:6">
      <c r="B961" s="11"/>
      <c r="C961" s="11"/>
      <c r="D961" s="11"/>
      <c r="E961" s="11"/>
      <c r="F961" s="11"/>
    </row>
    <row r="962" spans="2:6">
      <c r="B962" s="11"/>
      <c r="C962" s="11"/>
      <c r="D962" s="11"/>
      <c r="E962" s="11"/>
      <c r="F962" s="11"/>
    </row>
    <row r="963" spans="2:6">
      <c r="B963" s="11"/>
      <c r="C963" s="11"/>
      <c r="D963" s="11"/>
      <c r="E963" s="11"/>
      <c r="F963" s="11"/>
    </row>
    <row r="964" spans="2:6">
      <c r="B964" s="11"/>
      <c r="C964" s="11"/>
      <c r="D964" s="11"/>
      <c r="E964" s="11"/>
      <c r="F964" s="11"/>
    </row>
    <row r="965" spans="2:6">
      <c r="B965" s="11"/>
      <c r="C965" s="11"/>
      <c r="D965" s="11"/>
      <c r="E965" s="11"/>
      <c r="F965" s="11"/>
    </row>
    <row r="966" spans="2:6">
      <c r="B966" s="11"/>
      <c r="C966" s="11"/>
      <c r="D966" s="11"/>
      <c r="E966" s="11"/>
      <c r="F966" s="11"/>
    </row>
    <row r="967" spans="2:6">
      <c r="B967" s="11"/>
      <c r="C967" s="11"/>
      <c r="D967" s="11"/>
      <c r="E967" s="11"/>
      <c r="F967" s="11"/>
    </row>
    <row r="968" spans="2:6">
      <c r="B968" s="11"/>
      <c r="C968" s="11"/>
      <c r="D968" s="11"/>
      <c r="E968" s="11"/>
      <c r="F968" s="11"/>
    </row>
    <row r="969" spans="2:6">
      <c r="B969" s="11"/>
      <c r="C969" s="11"/>
      <c r="D969" s="11"/>
      <c r="E969" s="11"/>
      <c r="F969" s="11"/>
    </row>
    <row r="970" spans="2:6">
      <c r="B970" s="11"/>
      <c r="C970" s="11"/>
      <c r="D970" s="11"/>
      <c r="E970" s="11"/>
      <c r="F970" s="11"/>
    </row>
    <row r="971" spans="2:6">
      <c r="B971" s="11"/>
      <c r="C971" s="11"/>
      <c r="D971" s="11"/>
      <c r="E971" s="11"/>
      <c r="F971" s="11"/>
    </row>
    <row r="972" spans="2:6">
      <c r="B972" s="11"/>
      <c r="C972" s="11"/>
      <c r="D972" s="11"/>
      <c r="E972" s="11"/>
      <c r="F972" s="11"/>
    </row>
    <row r="973" spans="2:6">
      <c r="B973" s="11"/>
      <c r="C973" s="11"/>
      <c r="D973" s="11"/>
      <c r="E973" s="11"/>
      <c r="F973" s="11"/>
    </row>
    <row r="974" spans="2:6">
      <c r="B974" s="11"/>
      <c r="C974" s="11"/>
      <c r="D974" s="11"/>
      <c r="E974" s="11"/>
      <c r="F974" s="11"/>
    </row>
    <row r="975" spans="2:6">
      <c r="B975" s="11"/>
      <c r="C975" s="11"/>
      <c r="D975" s="11"/>
      <c r="E975" s="11"/>
      <c r="F975" s="11"/>
    </row>
    <row r="976" spans="2:6">
      <c r="B976" s="11"/>
      <c r="C976" s="11"/>
      <c r="D976" s="11"/>
      <c r="E976" s="11"/>
      <c r="F976" s="11"/>
    </row>
    <row r="977" spans="2:6">
      <c r="B977" s="11"/>
      <c r="C977" s="11"/>
      <c r="D977" s="11"/>
      <c r="E977" s="11"/>
      <c r="F977" s="11"/>
    </row>
    <row r="978" spans="2:6">
      <c r="B978" s="11"/>
      <c r="C978" s="11"/>
      <c r="D978" s="11"/>
      <c r="E978" s="11"/>
      <c r="F978" s="11"/>
    </row>
    <row r="979" spans="2:6">
      <c r="B979" s="11"/>
      <c r="C979" s="11"/>
      <c r="D979" s="11"/>
      <c r="E979" s="11"/>
      <c r="F979" s="11"/>
    </row>
    <row r="980" spans="2:6">
      <c r="B980" s="11"/>
      <c r="C980" s="11"/>
      <c r="D980" s="11"/>
      <c r="E980" s="11"/>
      <c r="F980" s="11"/>
    </row>
    <row r="981" spans="2:6">
      <c r="B981" s="11"/>
      <c r="C981" s="11"/>
      <c r="D981" s="11"/>
      <c r="E981" s="11"/>
      <c r="F981" s="11"/>
    </row>
    <row r="982" spans="2:6">
      <c r="B982" s="11"/>
      <c r="C982" s="11"/>
      <c r="D982" s="11"/>
      <c r="E982" s="11"/>
      <c r="F982" s="11"/>
    </row>
    <row r="983" spans="2:6">
      <c r="B983" s="11"/>
      <c r="C983" s="11"/>
      <c r="D983" s="11"/>
      <c r="E983" s="11"/>
      <c r="F983" s="11"/>
    </row>
    <row r="984" spans="2:6">
      <c r="B984" s="11"/>
      <c r="C984" s="11"/>
      <c r="D984" s="11"/>
      <c r="E984" s="11"/>
      <c r="F984" s="11"/>
    </row>
    <row r="985" spans="2:6">
      <c r="B985" s="11"/>
      <c r="C985" s="11"/>
      <c r="D985" s="11"/>
      <c r="E985" s="11"/>
      <c r="F985" s="11"/>
    </row>
    <row r="986" spans="2:6">
      <c r="B986" s="11"/>
      <c r="C986" s="11"/>
      <c r="D986" s="11"/>
      <c r="E986" s="11"/>
      <c r="F986" s="11"/>
    </row>
    <row r="987" spans="2:6">
      <c r="B987" s="11"/>
      <c r="C987" s="11"/>
      <c r="D987" s="11"/>
      <c r="E987" s="11"/>
      <c r="F987" s="11"/>
    </row>
    <row r="988" spans="2:6">
      <c r="B988" s="11"/>
      <c r="C988" s="11"/>
      <c r="D988" s="11"/>
      <c r="E988" s="11"/>
      <c r="F988" s="11"/>
    </row>
    <row r="989" spans="2:6">
      <c r="B989" s="11"/>
      <c r="C989" s="11"/>
      <c r="D989" s="11"/>
      <c r="E989" s="11"/>
      <c r="F989" s="11"/>
    </row>
    <row r="990" spans="2:6">
      <c r="B990" s="11"/>
      <c r="C990" s="11"/>
      <c r="D990" s="11"/>
      <c r="E990" s="11"/>
      <c r="F990" s="11"/>
    </row>
    <row r="991" spans="2:6">
      <c r="B991" s="11"/>
      <c r="C991" s="11"/>
      <c r="D991" s="11"/>
      <c r="E991" s="11"/>
      <c r="F991" s="11"/>
    </row>
    <row r="992" spans="2:6">
      <c r="B992" s="11"/>
      <c r="C992" s="11"/>
      <c r="D992" s="11"/>
      <c r="E992" s="11"/>
      <c r="F992" s="11"/>
    </row>
    <row r="993" spans="2:6">
      <c r="B993" s="11"/>
      <c r="C993" s="11"/>
      <c r="D993" s="11"/>
      <c r="E993" s="11"/>
      <c r="F993" s="11"/>
    </row>
    <row r="994" spans="2:6">
      <c r="B994" s="11"/>
      <c r="C994" s="11"/>
      <c r="D994" s="11"/>
      <c r="E994" s="11"/>
      <c r="F994" s="11"/>
    </row>
    <row r="995" spans="2:6">
      <c r="B995" s="11"/>
      <c r="C995" s="11"/>
      <c r="D995" s="11"/>
      <c r="E995" s="11"/>
      <c r="F995" s="11"/>
    </row>
    <row r="996" spans="2:6">
      <c r="B996" s="11"/>
      <c r="C996" s="11"/>
      <c r="D996" s="11"/>
      <c r="E996" s="11"/>
      <c r="F996" s="11"/>
    </row>
    <row r="997" spans="2:6">
      <c r="B997" s="11"/>
      <c r="C997" s="11"/>
      <c r="D997" s="11"/>
      <c r="E997" s="11"/>
      <c r="F997" s="11"/>
    </row>
    <row r="998" spans="2:6">
      <c r="B998" s="11"/>
      <c r="C998" s="11"/>
      <c r="D998" s="11"/>
      <c r="E998" s="11"/>
      <c r="F998" s="11"/>
    </row>
    <row r="999" spans="2:6">
      <c r="B999" s="11"/>
      <c r="C999" s="11"/>
      <c r="D999" s="11"/>
      <c r="E999" s="11"/>
      <c r="F999" s="11"/>
    </row>
    <row r="1000" spans="2:6">
      <c r="B1000" s="11"/>
      <c r="C1000" s="11"/>
      <c r="D1000" s="11"/>
      <c r="E1000" s="11"/>
      <c r="F1000" s="11"/>
    </row>
    <row r="1001" spans="2:6">
      <c r="B1001" s="11"/>
      <c r="C1001" s="11"/>
      <c r="D1001" s="11"/>
      <c r="E1001" s="11"/>
      <c r="F1001" s="11"/>
    </row>
    <row r="1002" spans="2:6">
      <c r="B1002" s="11"/>
      <c r="C1002" s="11"/>
      <c r="D1002" s="11"/>
      <c r="E1002" s="11"/>
      <c r="F1002" s="11"/>
    </row>
    <row r="1003" spans="2:6">
      <c r="B1003" s="11"/>
      <c r="C1003" s="11"/>
      <c r="D1003" s="11"/>
      <c r="E1003" s="11"/>
      <c r="F1003" s="11"/>
    </row>
    <row r="1004" spans="2:6">
      <c r="B1004" s="11"/>
      <c r="C1004" s="11"/>
      <c r="D1004" s="11"/>
      <c r="E1004" s="11"/>
      <c r="F1004" s="11"/>
    </row>
    <row r="1005" spans="2:6">
      <c r="B1005" s="11"/>
      <c r="C1005" s="11"/>
      <c r="D1005" s="11"/>
      <c r="E1005" s="11"/>
      <c r="F1005" s="11"/>
    </row>
    <row r="1006" spans="2:6">
      <c r="B1006" s="11"/>
      <c r="C1006" s="11"/>
      <c r="D1006" s="11"/>
      <c r="E1006" s="11"/>
      <c r="F1006" s="11"/>
    </row>
    <row r="1007" spans="2:6">
      <c r="B1007" s="11"/>
      <c r="C1007" s="11"/>
      <c r="D1007" s="11"/>
      <c r="E1007" s="11"/>
      <c r="F1007" s="11"/>
    </row>
    <row r="1008" spans="2:6">
      <c r="B1008" s="11"/>
      <c r="C1008" s="11"/>
      <c r="D1008" s="11"/>
      <c r="E1008" s="11"/>
      <c r="F1008" s="11"/>
    </row>
    <row r="1009" spans="2:6">
      <c r="B1009" s="11"/>
      <c r="C1009" s="11"/>
      <c r="D1009" s="11"/>
      <c r="E1009" s="11"/>
      <c r="F1009" s="11"/>
    </row>
    <row r="1010" spans="2:6">
      <c r="B1010" s="11"/>
      <c r="C1010" s="11"/>
      <c r="D1010" s="11"/>
      <c r="E1010" s="11"/>
      <c r="F1010" s="11"/>
    </row>
    <row r="1011" spans="2:6">
      <c r="B1011" s="11"/>
      <c r="C1011" s="11"/>
      <c r="D1011" s="11"/>
      <c r="E1011" s="11"/>
      <c r="F1011" s="11"/>
    </row>
    <row r="1012" spans="2:6">
      <c r="B1012" s="11"/>
      <c r="C1012" s="11"/>
      <c r="D1012" s="11"/>
      <c r="E1012" s="11"/>
      <c r="F1012" s="11"/>
    </row>
    <row r="1013" spans="2:6">
      <c r="B1013" s="11"/>
      <c r="C1013" s="11"/>
      <c r="D1013" s="11"/>
      <c r="E1013" s="11"/>
      <c r="F1013" s="11"/>
    </row>
    <row r="1014" spans="2:6">
      <c r="B1014" s="11"/>
      <c r="C1014" s="11"/>
      <c r="D1014" s="11"/>
      <c r="E1014" s="11"/>
      <c r="F1014" s="11"/>
    </row>
    <row r="1015" spans="2:6">
      <c r="B1015" s="11"/>
      <c r="C1015" s="11"/>
      <c r="D1015" s="11"/>
      <c r="E1015" s="11"/>
      <c r="F1015" s="11"/>
    </row>
    <row r="1016" spans="2:6">
      <c r="B1016" s="11"/>
      <c r="C1016" s="11"/>
      <c r="D1016" s="11"/>
      <c r="E1016" s="11"/>
      <c r="F1016" s="11"/>
    </row>
    <row r="1017" spans="2:6">
      <c r="B1017" s="11"/>
      <c r="C1017" s="11"/>
      <c r="D1017" s="11"/>
      <c r="E1017" s="11"/>
      <c r="F1017" s="11"/>
    </row>
    <row r="1018" spans="2:6">
      <c r="B1018" s="11"/>
      <c r="C1018" s="11"/>
      <c r="D1018" s="11"/>
      <c r="E1018" s="11"/>
      <c r="F1018" s="11"/>
    </row>
    <row r="1019" spans="2:6">
      <c r="B1019" s="11"/>
      <c r="C1019" s="11"/>
      <c r="D1019" s="11"/>
      <c r="E1019" s="11"/>
      <c r="F1019" s="11"/>
    </row>
    <row r="1020" spans="2:6">
      <c r="B1020" s="11"/>
      <c r="C1020" s="11"/>
      <c r="D1020" s="11"/>
      <c r="E1020" s="11"/>
      <c r="F1020" s="11"/>
    </row>
  </sheetData>
  <mergeCells count="1">
    <mergeCell ref="F4:G4"/>
  </mergeCells>
  <pageMargins left="0.7" right="0.7" top="0.78740157499999996" bottom="0.78740157499999996" header="0.3" footer="0.3"/>
  <pageSetup paperSize="9" orientation="portrait" horizontalDpi="4294967293" verticalDpi="0" r:id="rId1"/>
  <drawing r:id="rId2"/>
  <legacyDrawing r:id="rId3"/>
  <oleObjects>
    <oleObject progId="Equation.DSMT4" shapeId="4097" r:id="rId4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E1</vt:lpstr>
      <vt:lpstr>E2</vt:lpstr>
      <vt:lpstr>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2017-11-29T15:04:39Z</dcterms:created>
  <dcterms:modified xsi:type="dcterms:W3CDTF">2018-04-26T10:06:53Z</dcterms:modified>
</cp:coreProperties>
</file>